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4240" windowHeight="12435"/>
  </bookViews>
  <sheets>
    <sheet name="Onorario" sheetId="1" r:id="rId1"/>
    <sheet name="ARTT 11-13" sheetId="2" r:id="rId2"/>
    <sheet name="ACCENDI" sheetId="3" r:id="rId3"/>
    <sheet name="SPEGNI" sheetId="4" r:id="rId4"/>
    <sheet name="Foglio1" sheetId="5" r:id="rId5"/>
  </sheets>
  <definedNames>
    <definedName name="_xlnm.Print_Area" localSheetId="0">Onorario!$B$2:$H$152</definedName>
  </definedNames>
  <calcPr calcId="114210"/>
</workbook>
</file>

<file path=xl/calcChain.xml><?xml version="1.0" encoding="utf-8"?>
<calcChain xmlns="http://schemas.openxmlformats.org/spreadsheetml/2006/main">
  <c r="G100" i="1"/>
  <c r="E98"/>
  <c r="G97"/>
  <c r="G36" i="4"/>
  <c r="G35"/>
  <c r="G34"/>
  <c r="G33"/>
  <c r="G32"/>
  <c r="G38"/>
  <c r="G31"/>
  <c r="G23"/>
  <c r="G19"/>
  <c r="G15"/>
  <c r="H62" i="3"/>
  <c r="H58"/>
  <c r="H54"/>
  <c r="H46"/>
  <c r="G36"/>
  <c r="G35"/>
  <c r="G34"/>
  <c r="G33"/>
  <c r="G32"/>
  <c r="G31"/>
  <c r="G23"/>
  <c r="G19"/>
  <c r="G15"/>
  <c r="C36" i="2"/>
  <c r="G36"/>
  <c r="C35"/>
  <c r="I35"/>
  <c r="C34"/>
  <c r="G34"/>
  <c r="C33"/>
  <c r="G33"/>
  <c r="C32"/>
  <c r="H32"/>
  <c r="G73" i="1"/>
  <c r="C31" i="2"/>
  <c r="I31"/>
  <c r="G77" i="4"/>
  <c r="H29" i="2"/>
  <c r="C29"/>
  <c r="D29"/>
  <c r="B29"/>
  <c r="H28"/>
  <c r="C28"/>
  <c r="D28"/>
  <c r="B28"/>
  <c r="H27"/>
  <c r="C27"/>
  <c r="D27"/>
  <c r="B27"/>
  <c r="H26"/>
  <c r="D26"/>
  <c r="C26"/>
  <c r="B26"/>
  <c r="H25"/>
  <c r="D25"/>
  <c r="C25"/>
  <c r="B25"/>
  <c r="H24"/>
  <c r="C24"/>
  <c r="D24"/>
  <c r="B24"/>
  <c r="H23"/>
  <c r="D23"/>
  <c r="C23"/>
  <c r="B23"/>
  <c r="C17"/>
  <c r="H17"/>
  <c r="C16"/>
  <c r="H16"/>
  <c r="C15"/>
  <c r="H15"/>
  <c r="G69" i="3"/>
  <c r="C14" i="2"/>
  <c r="H14"/>
  <c r="G68" i="3"/>
  <c r="C13" i="2"/>
  <c r="H13"/>
  <c r="C12"/>
  <c r="H12"/>
  <c r="G66" i="4"/>
  <c r="H10" i="2"/>
  <c r="C10"/>
  <c r="H9"/>
  <c r="C9"/>
  <c r="H8"/>
  <c r="C8"/>
  <c r="H7"/>
  <c r="C7"/>
  <c r="H6"/>
  <c r="C6"/>
  <c r="H5"/>
  <c r="C5"/>
  <c r="H4"/>
  <c r="C4"/>
  <c r="G134" i="1"/>
  <c r="G116"/>
  <c r="G115"/>
  <c r="G114"/>
  <c r="G113"/>
  <c r="G112"/>
  <c r="G111"/>
  <c r="G110"/>
  <c r="G38" i="3"/>
  <c r="G32" i="2"/>
  <c r="I32"/>
  <c r="G78" i="4"/>
  <c r="G35" i="2"/>
  <c r="G117" i="1"/>
  <c r="G136"/>
  <c r="G141"/>
  <c r="H31" i="2"/>
  <c r="G72" i="1"/>
  <c r="G31" i="2"/>
  <c r="H36"/>
  <c r="G77" i="1"/>
  <c r="G69" i="4"/>
  <c r="H35" i="2"/>
  <c r="G76" i="1"/>
  <c r="G64"/>
  <c r="G63"/>
  <c r="G71" i="4"/>
  <c r="G66" i="1"/>
  <c r="G71" i="3"/>
  <c r="G81"/>
  <c r="G81" i="4"/>
  <c r="K35" i="2"/>
  <c r="G62" i="1"/>
  <c r="G67" i="3"/>
  <c r="G67" i="4"/>
  <c r="G70"/>
  <c r="G65" i="1"/>
  <c r="G70" i="3"/>
  <c r="G77"/>
  <c r="G98" i="1"/>
  <c r="G99"/>
  <c r="I33" i="2"/>
  <c r="H33"/>
  <c r="G74" i="1"/>
  <c r="G68" i="4"/>
  <c r="G66" i="3"/>
  <c r="G61" i="1"/>
  <c r="I34" i="2"/>
  <c r="H34"/>
  <c r="G75" i="1"/>
  <c r="K31" i="2"/>
  <c r="I36"/>
  <c r="G78" i="3"/>
  <c r="K32" i="2"/>
  <c r="G68" i="1"/>
  <c r="G73" i="4"/>
  <c r="G80" i="3"/>
  <c r="G80" i="4"/>
  <c r="K34" i="2"/>
  <c r="K36"/>
  <c r="G82" i="3"/>
  <c r="G82" i="4"/>
  <c r="K33" i="2"/>
  <c r="G79" i="3"/>
  <c r="G79" i="4"/>
  <c r="G73" i="3"/>
  <c r="G84"/>
  <c r="G85"/>
  <c r="G84" i="4"/>
  <c r="G85"/>
  <c r="G79" i="1"/>
  <c r="G80"/>
  <c r="G101"/>
  <c r="G103"/>
  <c r="G140"/>
</calcChain>
</file>

<file path=xl/sharedStrings.xml><?xml version="1.0" encoding="utf-8"?>
<sst xmlns="http://schemas.openxmlformats.org/spreadsheetml/2006/main" count="297" uniqueCount="115">
  <si>
    <t xml:space="preserve">Procedura n. </t>
  </si>
  <si>
    <t xml:space="preserve"> RGE</t>
  </si>
  <si>
    <t xml:space="preserve">Ad espletamento del mandato ricevuto, il sottoscritto </t>
  </si>
  <si>
    <t>MISURA DEGLI ONORARI</t>
  </si>
  <si>
    <t>1.a</t>
  </si>
  <si>
    <r>
      <rPr>
        <sz val="10"/>
        <rFont val="Arial"/>
        <family val="2"/>
      </rPr>
      <t xml:space="preserve">Accertamento della consistenza fisica e catastale dei beni, compresa l'acquisizione della scheda catastale:
</t>
    </r>
    <r>
      <rPr>
        <i/>
        <sz val="8"/>
        <rFont val="Arial"/>
        <family val="2"/>
      </rPr>
      <t>(onorario ex art.12 comma 1 delle tabelle annesse al DM 30/05/2002)</t>
    </r>
  </si>
  <si>
    <t>NOTE:
€ 300,00 a lotto escluso terreni</t>
  </si>
  <si>
    <t>n. lotti</t>
  </si>
  <si>
    <t>€ x lotto</t>
  </si>
  <si>
    <t>onorario</t>
  </si>
  <si>
    <t>1.b</t>
  </si>
  <si>
    <r>
      <rPr>
        <sz val="10"/>
        <rFont val="Arial"/>
        <family val="2"/>
      </rPr>
      <t xml:space="preserve">Verifica della regolarità urbanistica ed acquisizione dei dati delle pratiche edilizie svolte:
</t>
    </r>
    <r>
      <rPr>
        <i/>
        <sz val="8"/>
        <rFont val="Arial"/>
        <family val="2"/>
      </rPr>
      <t>(onorario ex art.12 comma 1 delle tabelle annesse al DM 30/05/2002)</t>
    </r>
  </si>
  <si>
    <t>NOTE:
€ 400,00 a lotto escluso terreni</t>
  </si>
  <si>
    <t>1.c</t>
  </si>
  <si>
    <r>
      <rPr>
        <b/>
        <u/>
        <sz val="10"/>
        <rFont val="Arial"/>
        <family val="2"/>
      </rPr>
      <t>EVENTUALE</t>
    </r>
    <r>
      <rPr>
        <sz val="10"/>
        <rFont val="Arial"/>
        <family val="2"/>
      </rPr>
      <t xml:space="preserve"> Accesso presso enti pubblici che non siano l'Amministrazione Comunale per la verifica di specifiche prescrizioni ed autorizzazioni (es. Genio Civile, Vigili del Fuoco, AUSL, Sovrintendenze etc.):
</t>
    </r>
    <r>
      <rPr>
        <i/>
        <sz val="8"/>
        <rFont val="Arial"/>
        <family val="2"/>
      </rPr>
      <t>(onorario ex art.12 comma 1 delle tabelle annesse al DM 30/05/2002)</t>
    </r>
  </si>
  <si>
    <t>NOTE:
€ 150,00 a lotto per cui è stato effettuato l'accesso presso altri Enti</t>
  </si>
  <si>
    <t>1.d</t>
  </si>
  <si>
    <r>
      <rPr>
        <sz val="10"/>
        <rFont val="Arial"/>
        <family val="2"/>
      </rPr>
      <t xml:space="preserve">Accesso presso i pubblici uffici per verifica l'esistenza di contratti di concessione in godimento registrati e acquisizione degli stessi in copia:
</t>
    </r>
    <r>
      <rPr>
        <i/>
        <sz val="8"/>
        <rFont val="Arial"/>
        <family val="2"/>
      </rPr>
      <t>(onorario ex art.1 DM 30/05/2002)</t>
    </r>
  </si>
  <si>
    <t>NOTE:
5 vacazioni in misura fissa</t>
  </si>
  <si>
    <t>n. vacazioni</t>
  </si>
  <si>
    <t>1.e</t>
  </si>
  <si>
    <r>
      <rPr>
        <sz val="10"/>
        <rFont val="Arial"/>
        <family val="2"/>
      </rPr>
      <t xml:space="preserve">Redazione di autonoma planimetria di unità immobiliare:
</t>
    </r>
    <r>
      <rPr>
        <i/>
        <sz val="8"/>
        <rFont val="Arial"/>
        <family val="2"/>
      </rPr>
      <t>(onorario ex art.12 comma 1 delle tabelle annesse al DM 30/05/2002)</t>
    </r>
  </si>
  <si>
    <t>NOTE:
Planimetria allegata in perizia fino a 50 mq sup.conv. - € 100,00 a lotto
Planimetria allegata in perizia fino a 150 mq sup. conv. - € 200,00 a lotto
Planimetria allegata in perizia oltre 150 mq sup. conv. - € 400,00 a lotto</t>
  </si>
  <si>
    <t>lotto</t>
  </si>
  <si>
    <t>mq</t>
  </si>
  <si>
    <t>_ _ _</t>
  </si>
  <si>
    <t>_ _ _ _</t>
  </si>
  <si>
    <t>_ _ _ _ _ _ _</t>
  </si>
  <si>
    <t>1.f</t>
  </si>
  <si>
    <r>
      <rPr>
        <sz val="10"/>
        <rFont val="Arial"/>
        <family val="2"/>
      </rPr>
      <t xml:space="preserve">Acquisizione del titolo di provenienza del diritto pignorato:
</t>
    </r>
    <r>
      <rPr>
        <i/>
        <sz val="8"/>
        <rFont val="Arial"/>
        <family val="2"/>
      </rPr>
      <t>(onorario ex art.1 DM 30/05/2002)</t>
    </r>
  </si>
  <si>
    <t xml:space="preserve"> </t>
  </si>
  <si>
    <t>1.g</t>
  </si>
  <si>
    <r>
      <rPr>
        <i/>
        <sz val="10"/>
        <rFont val="Arial"/>
        <family val="2"/>
      </rPr>
      <t xml:space="preserve">Richiesta e ritiro CDU dall'Amministrazione Comunale:
</t>
    </r>
    <r>
      <rPr>
        <i/>
        <sz val="8"/>
        <rFont val="Arial"/>
        <family val="2"/>
      </rPr>
      <t>(onorario ex art.1 DM 30/05/2002)</t>
    </r>
  </si>
  <si>
    <t>NOTE:
8 vacazioni a CDU</t>
  </si>
  <si>
    <t>a CDU</t>
  </si>
  <si>
    <t>1.h</t>
  </si>
  <si>
    <r>
      <rPr>
        <sz val="10"/>
        <rFont val="Arial"/>
        <family val="2"/>
      </rPr>
      <t xml:space="preserve">Indicazione del regime patrimoniale del debitore esecutato ed eventuale acquisizione dell'estratto di matrimonio, oppure del regime IVA ed eventuale acquisizione della visura camerale:
</t>
    </r>
    <r>
      <rPr>
        <i/>
        <sz val="8"/>
        <rFont val="Arial"/>
        <family val="2"/>
      </rPr>
      <t>(onorario ex art.1 DM 30/05/2002)</t>
    </r>
  </si>
  <si>
    <t>1.i</t>
  </si>
  <si>
    <r>
      <rPr>
        <sz val="10"/>
        <rFont val="Arial"/>
        <family val="2"/>
      </rPr>
      <t xml:space="preserve">Indicazione di formalità pregiudizievoli, vincoli, servitù ed oneri/spese di natura condominiale:
</t>
    </r>
    <r>
      <rPr>
        <i/>
        <sz val="8"/>
        <rFont val="Arial"/>
        <family val="2"/>
      </rPr>
      <t>(onorario ex art.1 DM 30/05/2002)</t>
    </r>
  </si>
  <si>
    <t>NOTE:
5 vacazioni a lotto</t>
  </si>
  <si>
    <t>1.l</t>
  </si>
  <si>
    <r>
      <rPr>
        <sz val="10"/>
        <rFont val="Arial"/>
        <family val="2"/>
      </rPr>
      <t xml:space="preserve">Elencazione delle trascrizioni ed iscrizioni sui pubblici registri immobiliari nel ventennio precedente il pignoramento:
</t>
    </r>
    <r>
      <rPr>
        <i/>
        <sz val="8"/>
        <rFont val="Arial"/>
        <family val="2"/>
      </rPr>
      <t>(onorario ex art.1 DM 30/05/2002)</t>
    </r>
  </si>
  <si>
    <t>NOTE:
10 vacazioni a lotto</t>
  </si>
  <si>
    <t>1.m</t>
  </si>
  <si>
    <r>
      <rPr>
        <sz val="10"/>
        <rFont val="Arial"/>
        <family val="2"/>
      </rPr>
      <t xml:space="preserve">Elencazione delle trascrizioni ed iscrizioni sui pubblici registri immobiliari successive al pignoramento:
</t>
    </r>
    <r>
      <rPr>
        <i/>
        <sz val="8"/>
        <rFont val="Arial"/>
        <family val="2"/>
      </rPr>
      <t>(onorario ex art.1 DM 30/05/2002)</t>
    </r>
  </si>
  <si>
    <t>NOTE:
10 vacazioni a lotto;</t>
  </si>
  <si>
    <t>1.n</t>
  </si>
  <si>
    <r>
      <rPr>
        <sz val="10"/>
        <rFont val="Arial"/>
        <family val="2"/>
      </rPr>
      <t xml:space="preserve">Redazione computo metrico delle opere da realizzare ai fini della regolarizzazione amministrativa/edilizia dell'unità immobiliare </t>
    </r>
    <r>
      <rPr>
        <i/>
        <u/>
        <sz val="10"/>
        <rFont val="Arial"/>
        <family val="2"/>
      </rPr>
      <t xml:space="preserve">(qualora si renda strettamente necessario)
</t>
    </r>
    <r>
      <rPr>
        <i/>
        <sz val="8"/>
        <rFont val="Arial"/>
        <family val="2"/>
      </rPr>
      <t>(onorario ex art.11 DM 30/05/2002)</t>
    </r>
  </si>
  <si>
    <t>NOTE:
tariffa media ponendo a base di calcolo il valore del computo</t>
  </si>
  <si>
    <t>valore computo</t>
  </si>
  <si>
    <t>1.o</t>
  </si>
  <si>
    <r>
      <rPr>
        <sz val="10"/>
        <rFont val="Arial"/>
        <family val="2"/>
      </rPr>
      <t xml:space="preserve">Stima del compendio pignorato:
</t>
    </r>
    <r>
      <rPr>
        <i/>
        <sz val="8"/>
        <rFont val="Arial"/>
        <family val="2"/>
      </rPr>
      <t>(onorario ex art.13 comma 1, delle tabelle annesse al DM 30/05/2002 ponendo quale base di calcolo il valore finale stimato)</t>
    </r>
  </si>
  <si>
    <t>NOTE:
valore finale stimato fino a € 100.000,00: tariffa max
valore finale stimato tra € 100.000,00 e 516.456,90: tariffa media
valore finale stimato tra € 516.456,90 e fino € 1.000.000,00: tariffa max
valore finale stimato oltre € 1.000.000,00: tariffa max + art.52 (100%)</t>
  </si>
  <si>
    <t>tip. beni</t>
  </si>
  <si>
    <t>valore stimato</t>
  </si>
  <si>
    <t>% magg. art.52</t>
  </si>
  <si>
    <t>rid. 50% art.161 disp. att. c.p.c.</t>
  </si>
  <si>
    <t>Onorari a vacazione</t>
  </si>
  <si>
    <t>prima vacazione</t>
  </si>
  <si>
    <t xml:space="preserve"> x € 14,68</t>
  </si>
  <si>
    <t>successive vacazioni</t>
  </si>
  <si>
    <t xml:space="preserve"> x €   8,15</t>
  </si>
  <si>
    <t>Totale onorari a vacazione</t>
  </si>
  <si>
    <t>Onorari tabellari</t>
  </si>
  <si>
    <t xml:space="preserve">Totale onorari  </t>
  </si>
  <si>
    <t>RIMBORSO SPESE</t>
  </si>
  <si>
    <t xml:space="preserve">costo chilometrico applicato (€/Km) </t>
  </si>
  <si>
    <t>descrizione</t>
  </si>
  <si>
    <t>data</t>
  </si>
  <si>
    <t xml:space="preserve"> km percorsi</t>
  </si>
  <si>
    <t>importo</t>
  </si>
  <si>
    <t xml:space="preserve">Totale spese di viaggio </t>
  </si>
  <si>
    <t>Spese sostenute per l'adempimento dell'incarico</t>
  </si>
  <si>
    <t xml:space="preserve">Totale spese sostenute </t>
  </si>
  <si>
    <t xml:space="preserve">Totale rimborso spese  </t>
  </si>
  <si>
    <t>RIEPILOGO GENERALE</t>
  </si>
  <si>
    <t>Rimborso spese:</t>
  </si>
  <si>
    <t>Alla somma che la S.V.I. vorrà liquidare dovrà essere aggiunto, al solo onorario professionale, il contributo previdenziale e l'IVA come per legge.</t>
  </si>
  <si>
    <t>Si allegano ricevute delle spese sostenute</t>
  </si>
  <si>
    <t>Luogo e data</t>
  </si>
  <si>
    <t>ART. 11 DM 182/2002</t>
  </si>
  <si>
    <t>minima</t>
  </si>
  <si>
    <t>media</t>
  </si>
  <si>
    <t>alta</t>
  </si>
  <si>
    <t>fino a</t>
  </si>
  <si>
    <t>ART. 13 COMMA 1 DM 182/2002</t>
  </si>
  <si>
    <t>1.p</t>
  </si>
  <si>
    <t>NOTE:
(MAX N 4 VACAZIONI AL GIORNO)</t>
  </si>
  <si>
    <t>1.q</t>
  </si>
  <si>
    <r>
      <t xml:space="preserve">Accertamento della consistenza fisica e catastale dei beni, compresa l'acquisizione della scheda catastale:
</t>
    </r>
    <r>
      <rPr>
        <i/>
        <sz val="8"/>
        <rFont val="Arial"/>
        <family val="2"/>
      </rPr>
      <t>(onorario ex art.4 L. 319/1980 e s.m.i.)</t>
    </r>
  </si>
  <si>
    <r>
      <t xml:space="preserve">Accesso presso enti pubblici che non siano l'Amministrazione Comunale per la verifica di specifiche prescrizioni ed autorizzazioni (es. Genio Civile, Vigili del Fuoco, AUSL, Sovrintendenze etc.):
</t>
    </r>
    <r>
      <rPr>
        <i/>
        <sz val="8"/>
        <rFont val="Arial"/>
        <family val="2"/>
      </rPr>
      <t>(onorario ex art.4 L. 319/1980 e s.m.i.)</t>
    </r>
  </si>
  <si>
    <r>
      <t xml:space="preserve">Accesso presso i pubblici uffici per verifica l'esistenza di contratti di concessione in godimento registrati e acquisizione degli stessi in copia:
</t>
    </r>
    <r>
      <rPr>
        <i/>
        <sz val="8"/>
        <rFont val="Arial"/>
        <family val="2"/>
      </rPr>
      <t>(onorario ex art.4 L. 319/1980 e s.m.i.)</t>
    </r>
  </si>
  <si>
    <r>
      <t xml:space="preserve">Acquisizione pressi pubblici uffici del titolo di provenienza del diritto pignorato:
</t>
    </r>
    <r>
      <rPr>
        <i/>
        <sz val="8"/>
        <rFont val="Arial"/>
        <family val="2"/>
      </rPr>
      <t>(onorario ex art.4 L. 319/1980 e s.m.i.)</t>
    </r>
  </si>
  <si>
    <r>
      <rPr>
        <sz val="10"/>
        <rFont val="Arial"/>
        <family val="2"/>
      </rPr>
      <t>Criteri di formazione Lotti e formazione degli stessi:</t>
    </r>
    <r>
      <rPr>
        <i/>
        <sz val="10"/>
        <rFont val="Arial"/>
        <family val="2"/>
      </rPr>
      <t xml:space="preserve">
</t>
    </r>
    <r>
      <rPr>
        <i/>
        <sz val="8"/>
        <rFont val="Arial"/>
        <family val="2"/>
      </rPr>
      <t>(onorario ex art.4 L. 319/1980 e s.m.i.)</t>
    </r>
  </si>
  <si>
    <r>
      <t xml:space="preserve">Indicazione del regime patrimoniale del debitore esecutato mediante acquisizione dell'estratto di matrimonio, oppure del regime IVA ed eventuale acquisizione della visura camerale:
</t>
    </r>
    <r>
      <rPr>
        <i/>
        <sz val="8"/>
        <rFont val="Arial"/>
        <family val="2"/>
      </rPr>
      <t>(onorario ex art.4 L. 319/1980 e s.m.i.)</t>
    </r>
  </si>
  <si>
    <r>
      <t xml:space="preserve">Indicazione di formalità pregiudizievoli, vincoli, servitù ed oneri/spese di natura condominiale:
</t>
    </r>
    <r>
      <rPr>
        <i/>
        <sz val="8"/>
        <rFont val="Arial"/>
        <family val="2"/>
      </rPr>
      <t>(onorario ex art.4 L. 319/1980 e s.m.i.)</t>
    </r>
  </si>
  <si>
    <r>
      <t xml:space="preserve">Predisposizione eventuali conguagli in denaro in caso di pignoramento pro-quota o indicazione di indivisibilità:
</t>
    </r>
    <r>
      <rPr>
        <i/>
        <sz val="8"/>
        <rFont val="Arial"/>
        <family val="2"/>
      </rPr>
      <t>(onorario ex art.4 L. 319/1980 e s.m.i.)</t>
    </r>
  </si>
  <si>
    <r>
      <t xml:space="preserve">Eventuale redazione dell'Attestato di Prestazione Energetica - APE- in ottemperanza al D.lgs. n. 192/2005 e s.m.i.:
</t>
    </r>
    <r>
      <rPr>
        <i/>
        <sz val="8"/>
        <rFont val="Arial"/>
        <family val="2"/>
      </rPr>
      <t>(onorario ex art.4 L. 319/1980 e s.m.i.)</t>
    </r>
  </si>
  <si>
    <r>
      <t xml:space="preserve">Eventualeredazione e presentazione di pratiche docfa
</t>
    </r>
    <r>
      <rPr>
        <i/>
        <sz val="8"/>
        <rFont val="Arial"/>
        <family val="2"/>
      </rPr>
      <t>(onorario ex art.4 L. 319/1980 e s.m.i.)</t>
    </r>
  </si>
  <si>
    <t>1.r</t>
  </si>
  <si>
    <r>
      <t xml:space="preserve">Eventualeredazione e presentazione di pratiche pregeo per frazionamenti
</t>
    </r>
    <r>
      <rPr>
        <i/>
        <sz val="8"/>
        <rFont val="Arial"/>
        <family val="2"/>
      </rPr>
      <t>(onorario ex art.4 L. 319/1980 e s.m.i.)</t>
    </r>
  </si>
  <si>
    <t>€</t>
  </si>
  <si>
    <t>Onorari voci 1.b, 1.e, 1.m</t>
  </si>
  <si>
    <t>TRIBUNALE DI CHIETI
Sezione Civile - Fallimentare e Ordinario</t>
  </si>
  <si>
    <r>
      <t xml:space="preserve">Spese chilometriche </t>
    </r>
    <r>
      <rPr>
        <sz val="10"/>
        <rFont val="Arial"/>
        <family val="2"/>
      </rPr>
      <t>(1/5 del prezzo della benzina per chilometro)</t>
    </r>
  </si>
  <si>
    <r>
      <t xml:space="preserve">Acquisizione e relativa verifica dei dati delle pratiche edilizie e/o richiesta di Certificati di Destinazione Urbanistica, svolte presso l'UTC (titoli abilitativi, progetti, agibilità, CDU, ecc.):
</t>
    </r>
    <r>
      <rPr>
        <i/>
        <sz val="8"/>
        <rFont val="Arial"/>
        <family val="2"/>
      </rPr>
      <t>(onorario ex art. 12 comma 1 D.M. 30 maggio 2002)</t>
    </r>
  </si>
  <si>
    <r>
      <t xml:space="preserve">NOTE:
</t>
    </r>
    <r>
      <rPr>
        <sz val="9"/>
        <rFont val="Arial"/>
        <family val="2"/>
      </rPr>
      <t>Onorario compreso tra un minimo di € 145,12 ed un massimo di € 970,42</t>
    </r>
  </si>
  <si>
    <r>
      <t xml:space="preserve">Redazione di autonoma planimetria di unità immobiliare, previo rilievo metrico, compresi altresì eventuali rilievi topografici, ecc.:
</t>
    </r>
    <r>
      <rPr>
        <i/>
        <sz val="8"/>
        <rFont val="Arial"/>
        <family val="2"/>
      </rPr>
      <t>(onorario ex art. 12 comma 2 D.M. 30 maggio 2002)</t>
    </r>
  </si>
  <si>
    <t>Istanza di liquidazione onorario e spese del Consulente Tecnico d'Ufficio</t>
  </si>
  <si>
    <t xml:space="preserve">Onorari professionali:
</t>
  </si>
  <si>
    <t>IL C.T.U.</t>
  </si>
  <si>
    <r>
      <t xml:space="preserve">Per compenso in caso di accesso forzoso:
</t>
    </r>
    <r>
      <rPr>
        <i/>
        <sz val="8"/>
        <rFont val="Arial"/>
        <family val="2"/>
      </rPr>
      <t>(onorario ex art. 13 del D.M. 30 maggio 2002 nella misura del 10%, per difficoltà di sopralluogo (art. 2 L. 319/1980))</t>
    </r>
  </si>
  <si>
    <r>
      <t xml:space="preserve">Redazione computo metrico delle opere da realizzare ai fini della regolarizzazione amministrativa/edilizia dell'unità immobiliare </t>
    </r>
    <r>
      <rPr>
        <i/>
        <u/>
        <sz val="10"/>
        <rFont val="Arial"/>
        <family val="2"/>
      </rPr>
      <t xml:space="preserve">(qualora si renda strettamente necessario)
</t>
    </r>
    <r>
      <rPr>
        <i/>
        <sz val="8"/>
        <rFont val="Arial"/>
        <family val="2"/>
      </rPr>
      <t>(onorario ex art.11 DM 30 maggio 2002)</t>
    </r>
  </si>
  <si>
    <r>
      <t xml:space="preserve">Stima del compendio pignorato:
</t>
    </r>
    <r>
      <rPr>
        <i/>
        <sz val="8"/>
        <rFont val="Arial"/>
        <family val="2"/>
      </rPr>
      <t>(onorario ex art.13 comma 1, delle tabelle annesse al DM 30 maggio 2002 ponendo quale base di calcolo il valore finale stimato, con l'applicazione della percentuale media. Per particolari difficoltà si applica l'art 52 DPR 115/2002, specificando dettagliatamente le difficoltà ed inserendo al percentuale di maggiorazione da 1 al 100%)</t>
    </r>
  </si>
  <si>
    <r>
      <t xml:space="preserve">rassegna la presente nota competenze e spese compilata a norma di legge e secondo i criteri fissati nel PROTOCOLLO D'INTESA firmato in data 8/18 gennaio 2021 </t>
    </r>
    <r>
      <rPr>
        <sz val="10"/>
        <rFont val="Arial"/>
        <family val="2"/>
      </rPr>
      <t>tra gli Ordini/Collegi Tecnici ed il Tribunale di Chieti.</t>
    </r>
  </si>
</sst>
</file>

<file path=xl/styles.xml><?xml version="1.0" encoding="utf-8"?>
<styleSheet xmlns="http://schemas.openxmlformats.org/spreadsheetml/2006/main">
  <numFmts count="4">
    <numFmt numFmtId="43" formatCode="_-* #,##0.00_-;\-* #,##0.00_-;_-* &quot;-&quot;??_-;_-@_-"/>
    <numFmt numFmtId="164" formatCode="[$€-410]\ #,##0.00;[Red]\-[$€-410]\ #,##0.00"/>
    <numFmt numFmtId="165" formatCode="mm/dd/yy"/>
    <numFmt numFmtId="166" formatCode="0.0000%"/>
  </numFmts>
  <fonts count="30">
    <font>
      <sz val="10"/>
      <name val="Arial"/>
      <family val="2"/>
    </font>
    <font>
      <sz val="10"/>
      <name val="Lucida Sans"/>
      <family val="2"/>
    </font>
    <font>
      <sz val="12"/>
      <name val="Arial"/>
      <family val="2"/>
    </font>
    <font>
      <b/>
      <i/>
      <sz val="14"/>
      <name val="Arial"/>
      <family val="2"/>
    </font>
    <font>
      <b/>
      <i/>
      <sz val="12"/>
      <name val="Arial"/>
      <family val="2"/>
    </font>
    <font>
      <b/>
      <i/>
      <sz val="11"/>
      <name val="Arial"/>
      <family val="2"/>
    </font>
    <font>
      <b/>
      <sz val="10"/>
      <name val="Arial"/>
      <family val="2"/>
    </font>
    <font>
      <sz val="10"/>
      <color indexed="55"/>
      <name val="Arial"/>
      <family val="2"/>
    </font>
    <font>
      <b/>
      <sz val="12"/>
      <name val="Arial"/>
      <family val="2"/>
    </font>
    <font>
      <i/>
      <sz val="8"/>
      <name val="Arial"/>
      <family val="2"/>
    </font>
    <font>
      <sz val="10"/>
      <color indexed="47"/>
      <name val="Arial"/>
      <family val="2"/>
    </font>
    <font>
      <sz val="12"/>
      <color indexed="47"/>
      <name val="Arial"/>
      <family val="2"/>
    </font>
    <font>
      <sz val="8"/>
      <name val="Arial"/>
      <family val="2"/>
    </font>
    <font>
      <i/>
      <sz val="8"/>
      <color indexed="47"/>
      <name val="Arial"/>
      <family val="2"/>
    </font>
    <font>
      <sz val="8"/>
      <color indexed="47"/>
      <name val="Arial"/>
      <family val="2"/>
    </font>
    <font>
      <b/>
      <sz val="10"/>
      <color indexed="47"/>
      <name val="Arial"/>
      <family val="2"/>
    </font>
    <font>
      <b/>
      <u/>
      <sz val="10"/>
      <name val="Arial"/>
      <family val="2"/>
    </font>
    <font>
      <i/>
      <sz val="10"/>
      <name val="Arial"/>
      <family val="2"/>
    </font>
    <font>
      <i/>
      <u/>
      <sz val="10"/>
      <name val="Arial"/>
      <family val="2"/>
    </font>
    <font>
      <b/>
      <sz val="7"/>
      <color indexed="47"/>
      <name val="Arial"/>
      <family val="2"/>
    </font>
    <font>
      <b/>
      <i/>
      <sz val="10"/>
      <name val="Arial"/>
      <family val="2"/>
    </font>
    <font>
      <b/>
      <sz val="8"/>
      <name val="Arial"/>
      <family val="2"/>
    </font>
    <font>
      <i/>
      <sz val="9"/>
      <name val="Arial"/>
      <family val="2"/>
    </font>
    <font>
      <b/>
      <i/>
      <sz val="8"/>
      <name val="Arial"/>
      <family val="2"/>
    </font>
    <font>
      <sz val="11"/>
      <name val="Arial"/>
      <family val="2"/>
    </font>
    <font>
      <u/>
      <sz val="10"/>
      <name val="Arial"/>
      <family val="2"/>
    </font>
    <font>
      <sz val="9"/>
      <name val="Arial"/>
      <family val="2"/>
    </font>
    <font>
      <b/>
      <sz val="7"/>
      <name val="Arial"/>
      <family val="2"/>
    </font>
    <font>
      <sz val="10"/>
      <name val="Arial"/>
      <family val="2"/>
    </font>
    <font>
      <b/>
      <sz val="6"/>
      <name val="Arial"/>
      <family val="2"/>
    </font>
  </fonts>
  <fills count="6">
    <fill>
      <patternFill patternType="none"/>
    </fill>
    <fill>
      <patternFill patternType="gray125"/>
    </fill>
    <fill>
      <patternFill patternType="solid">
        <fgColor indexed="18"/>
        <bgColor indexed="18"/>
      </patternFill>
    </fill>
    <fill>
      <patternFill patternType="solid">
        <fgColor indexed="23"/>
        <bgColor indexed="14"/>
      </patternFill>
    </fill>
    <fill>
      <patternFill patternType="solid">
        <fgColor indexed="35"/>
        <bgColor indexed="18"/>
      </patternFill>
    </fill>
    <fill>
      <patternFill patternType="solid">
        <fgColor indexed="14"/>
        <bgColor indexed="23"/>
      </patternFill>
    </fill>
  </fills>
  <borders count="16">
    <border>
      <left/>
      <right/>
      <top/>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3">
    <xf numFmtId="0" fontId="0" fillId="0" borderId="0"/>
    <xf numFmtId="43" fontId="28" fillId="0" borderId="0" applyFont="0" applyFill="0" applyBorder="0" applyAlignment="0" applyProtection="0"/>
    <xf numFmtId="0" fontId="1" fillId="0" borderId="0" applyBorder="0" applyProtection="0">
      <alignment horizontal="center" textRotation="90"/>
    </xf>
  </cellStyleXfs>
  <cellXfs count="232">
    <xf numFmtId="0" fontId="0" fillId="0" borderId="0" xfId="0"/>
    <xf numFmtId="0" fontId="0" fillId="2" borderId="0" xfId="0" applyFill="1" applyProtection="1">
      <protection locked="0"/>
    </xf>
    <xf numFmtId="0" fontId="2" fillId="0" borderId="0" xfId="0" applyFont="1" applyAlignment="1" applyProtection="1">
      <alignment vertical="center"/>
      <protection locked="0"/>
    </xf>
    <xf numFmtId="0" fontId="2" fillId="2" borderId="0" xfId="0" applyFont="1" applyFill="1" applyAlignment="1" applyProtection="1">
      <alignment vertical="center"/>
      <protection locked="0"/>
    </xf>
    <xf numFmtId="0" fontId="0" fillId="0" borderId="0" xfId="0" applyProtection="1">
      <protection locked="0"/>
    </xf>
    <xf numFmtId="0" fontId="0" fillId="2" borderId="0" xfId="0" applyFill="1" applyBorder="1" applyProtection="1"/>
    <xf numFmtId="0" fontId="3" fillId="2" borderId="0" xfId="0" applyFont="1" applyFill="1" applyBorder="1" applyAlignment="1" applyProtection="1">
      <alignment horizontal="center" vertical="center"/>
    </xf>
    <xf numFmtId="0" fontId="2" fillId="2" borderId="0" xfId="0" applyFont="1" applyFill="1" applyAlignment="1" applyProtection="1">
      <alignment vertical="center"/>
    </xf>
    <xf numFmtId="0" fontId="0" fillId="2" borderId="1" xfId="0" applyFill="1" applyBorder="1" applyProtection="1"/>
    <xf numFmtId="0" fontId="2" fillId="2" borderId="2" xfId="0" applyFont="1" applyFill="1" applyBorder="1" applyAlignment="1" applyProtection="1">
      <alignment vertical="center"/>
      <protection locked="0"/>
    </xf>
    <xf numFmtId="0" fontId="5" fillId="0" borderId="3" xfId="0" applyFont="1" applyBorder="1" applyAlignment="1" applyProtection="1">
      <alignment vertical="center"/>
      <protection locked="0"/>
    </xf>
    <xf numFmtId="0" fontId="4" fillId="0" borderId="4" xfId="0" applyFont="1" applyBorder="1" applyAlignment="1" applyProtection="1">
      <alignment horizontal="right" vertical="center"/>
      <protection locked="0"/>
    </xf>
    <xf numFmtId="0" fontId="4" fillId="0" borderId="4" xfId="0" applyFont="1" applyBorder="1" applyAlignment="1" applyProtection="1">
      <alignment vertical="center"/>
      <protection locked="0"/>
    </xf>
    <xf numFmtId="0" fontId="2" fillId="0" borderId="5" xfId="0" applyFont="1" applyBorder="1" applyAlignment="1" applyProtection="1">
      <alignment vertical="center"/>
      <protection locked="0"/>
    </xf>
    <xf numFmtId="0" fontId="5" fillId="0" borderId="0" xfId="0" applyFont="1" applyAlignment="1" applyProtection="1">
      <alignment vertical="center"/>
      <protection locked="0"/>
    </xf>
    <xf numFmtId="0" fontId="0" fillId="0" borderId="6" xfId="0" applyFont="1" applyBorder="1" applyAlignment="1" applyProtection="1">
      <alignment horizontal="justify" vertical="top" wrapText="1"/>
      <protection locked="0"/>
    </xf>
    <xf numFmtId="0" fontId="10" fillId="3" borderId="7" xfId="0" applyFont="1" applyFill="1" applyBorder="1" applyAlignment="1" applyProtection="1">
      <alignment horizontal="left" vertical="center" wrapText="1"/>
      <protection locked="0"/>
    </xf>
    <xf numFmtId="0" fontId="11" fillId="3" borderId="7" xfId="0" applyFont="1" applyFill="1" applyBorder="1" applyAlignment="1" applyProtection="1">
      <alignment vertical="center"/>
      <protection locked="0"/>
    </xf>
    <xf numFmtId="0" fontId="11" fillId="3" borderId="8" xfId="0" applyFont="1" applyFill="1" applyBorder="1" applyAlignment="1" applyProtection="1">
      <alignment vertical="center"/>
      <protection locked="0"/>
    </xf>
    <xf numFmtId="0" fontId="13" fillId="3" borderId="0" xfId="0" applyFont="1" applyFill="1" applyBorder="1" applyAlignment="1" applyProtection="1">
      <alignment horizontal="right" vertical="top"/>
      <protection locked="0"/>
    </xf>
    <xf numFmtId="0" fontId="14"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vertical="center"/>
      <protection locked="0"/>
    </xf>
    <xf numFmtId="0" fontId="11" fillId="3" borderId="4" xfId="0" applyFont="1" applyFill="1" applyBorder="1" applyAlignment="1" applyProtection="1">
      <alignment vertical="center"/>
      <protection locked="0"/>
    </xf>
    <xf numFmtId="0" fontId="10" fillId="3" borderId="4" xfId="0" applyFont="1" applyFill="1" applyBorder="1" applyAlignment="1" applyProtection="1">
      <alignment horizontal="center" vertical="center"/>
      <protection locked="0"/>
    </xf>
    <xf numFmtId="164" fontId="10" fillId="3" borderId="4" xfId="0" applyNumberFormat="1" applyFont="1" applyFill="1" applyBorder="1" applyAlignment="1" applyProtection="1">
      <alignment horizontal="center" vertical="center"/>
      <protection locked="0"/>
    </xf>
    <xf numFmtId="164" fontId="15" fillId="3" borderId="6" xfId="0" applyNumberFormat="1" applyFont="1" applyFill="1" applyBorder="1" applyAlignment="1" applyProtection="1">
      <alignment horizontal="right" vertical="center"/>
      <protection locked="0"/>
    </xf>
    <xf numFmtId="0" fontId="11" fillId="3" borderId="5" xfId="0" applyFont="1" applyFill="1" applyBorder="1" applyAlignment="1" applyProtection="1">
      <alignment vertical="center"/>
      <protection locked="0"/>
    </xf>
    <xf numFmtId="0" fontId="0" fillId="0" borderId="6" xfId="0" applyFont="1" applyBorder="1" applyAlignment="1" applyProtection="1">
      <alignment horizontal="justify" vertical="center" wrapText="1"/>
      <protection locked="0"/>
    </xf>
    <xf numFmtId="0" fontId="10" fillId="3" borderId="7" xfId="0" applyFont="1" applyFill="1" applyBorder="1" applyAlignment="1" applyProtection="1">
      <alignment vertical="center" wrapText="1"/>
      <protection locked="0"/>
    </xf>
    <xf numFmtId="0" fontId="16" fillId="0" borderId="6" xfId="0" applyFont="1" applyBorder="1" applyAlignment="1" applyProtection="1">
      <alignment horizontal="justify" vertical="center" wrapText="1"/>
      <protection locked="0"/>
    </xf>
    <xf numFmtId="0" fontId="10" fillId="3" borderId="7" xfId="0" applyFont="1" applyFill="1" applyBorder="1" applyAlignment="1" applyProtection="1">
      <alignment horizontal="justify" vertical="center"/>
      <protection locked="0"/>
    </xf>
    <xf numFmtId="0" fontId="14" fillId="3" borderId="0" xfId="0" applyFont="1" applyFill="1" applyAlignment="1" applyProtection="1">
      <alignment horizontal="right" vertical="center"/>
      <protection locked="0"/>
    </xf>
    <xf numFmtId="0" fontId="11" fillId="3" borderId="0" xfId="0" applyFont="1" applyFill="1" applyAlignment="1" applyProtection="1">
      <alignment vertical="center"/>
      <protection locked="0"/>
    </xf>
    <xf numFmtId="0" fontId="11" fillId="3" borderId="0" xfId="0" applyFont="1" applyFill="1" applyBorder="1" applyAlignment="1" applyProtection="1">
      <alignment vertical="center"/>
      <protection locked="0"/>
    </xf>
    <xf numFmtId="0" fontId="14" fillId="3" borderId="1" xfId="0" applyFont="1" applyFill="1" applyBorder="1" applyAlignment="1" applyProtection="1">
      <alignment horizontal="center" vertical="center"/>
      <protection locked="0"/>
    </xf>
    <xf numFmtId="0" fontId="15" fillId="3" borderId="6" xfId="0" applyFont="1" applyFill="1" applyBorder="1" applyAlignment="1" applyProtection="1">
      <alignment horizontal="center" vertical="center"/>
      <protection locked="0"/>
    </xf>
    <xf numFmtId="0" fontId="10" fillId="3" borderId="0" xfId="0" applyFont="1" applyFill="1" applyAlignment="1" applyProtection="1">
      <alignment horizontal="center" vertical="center"/>
      <protection locked="0"/>
    </xf>
    <xf numFmtId="3" fontId="10" fillId="3" borderId="0" xfId="0" applyNumberFormat="1" applyFont="1" applyFill="1" applyAlignment="1" applyProtection="1">
      <alignment horizontal="center" vertical="center"/>
      <protection locked="0"/>
    </xf>
    <xf numFmtId="164" fontId="10" fillId="3" borderId="0" xfId="0" applyNumberFormat="1" applyFont="1" applyFill="1" applyBorder="1" applyAlignment="1" applyProtection="1">
      <alignment horizontal="right" vertical="center"/>
      <protection locked="0"/>
    </xf>
    <xf numFmtId="0" fontId="2" fillId="2" borderId="2" xfId="0" applyFont="1" applyFill="1" applyBorder="1" applyAlignment="1" applyProtection="1">
      <alignment horizontal="center" vertical="center"/>
      <protection locked="0"/>
    </xf>
    <xf numFmtId="164" fontId="2" fillId="2" borderId="0" xfId="0" applyNumberFormat="1" applyFont="1" applyFill="1" applyAlignment="1" applyProtection="1">
      <alignment vertical="center"/>
      <protection locked="0"/>
    </xf>
    <xf numFmtId="0" fontId="10" fillId="3" borderId="0" xfId="0" applyFont="1" applyFill="1" applyBorder="1" applyAlignment="1" applyProtection="1">
      <alignment horizontal="center" vertical="center"/>
      <protection locked="0"/>
    </xf>
    <xf numFmtId="0" fontId="2" fillId="0" borderId="9" xfId="0" applyFont="1" applyBorder="1" applyAlignment="1" applyProtection="1">
      <alignment vertical="center"/>
      <protection locked="0"/>
    </xf>
    <xf numFmtId="0" fontId="14" fillId="3" borderId="4" xfId="0" applyFont="1" applyFill="1" applyBorder="1" applyAlignment="1" applyProtection="1">
      <alignment horizontal="right" vertical="center"/>
      <protection locked="0"/>
    </xf>
    <xf numFmtId="0" fontId="2" fillId="0" borderId="10" xfId="0" applyFont="1" applyBorder="1" applyAlignment="1" applyProtection="1">
      <alignment vertical="center"/>
      <protection locked="0"/>
    </xf>
    <xf numFmtId="0" fontId="14" fillId="3" borderId="4" xfId="0" applyFont="1" applyFill="1" applyBorder="1" applyAlignment="1" applyProtection="1">
      <alignment horizontal="center" vertical="center"/>
      <protection locked="0"/>
    </xf>
    <xf numFmtId="0" fontId="15" fillId="3" borderId="6" xfId="0" applyFont="1" applyFill="1" applyBorder="1" applyAlignment="1" applyProtection="1">
      <alignment horizontal="right" vertical="center"/>
      <protection locked="0"/>
    </xf>
    <xf numFmtId="0" fontId="0" fillId="0" borderId="6" xfId="0" applyFont="1" applyBorder="1" applyAlignment="1" applyProtection="1">
      <alignment vertical="center" wrapText="1"/>
      <protection locked="0"/>
    </xf>
    <xf numFmtId="0" fontId="17" fillId="0" borderId="6" xfId="0" applyFont="1" applyBorder="1" applyAlignment="1" applyProtection="1">
      <alignment vertical="center" wrapText="1"/>
      <protection locked="0"/>
    </xf>
    <xf numFmtId="0" fontId="2" fillId="0" borderId="0" xfId="0" applyFont="1" applyAlignment="1" applyProtection="1">
      <alignment vertical="top"/>
      <protection locked="0"/>
    </xf>
    <xf numFmtId="0" fontId="0" fillId="0" borderId="11" xfId="0" applyFont="1" applyBorder="1" applyAlignment="1" applyProtection="1">
      <alignment vertical="center" wrapText="1"/>
      <protection locked="0"/>
    </xf>
    <xf numFmtId="0" fontId="10" fillId="3" borderId="0" xfId="0" applyFont="1" applyFill="1" applyBorder="1" applyAlignment="1" applyProtection="1">
      <alignment horizontal="right" vertical="center"/>
      <protection locked="0"/>
    </xf>
    <xf numFmtId="0" fontId="14" fillId="3" borderId="0" xfId="0" applyFont="1" applyFill="1" applyBorder="1" applyAlignment="1" applyProtection="1">
      <alignment horizontal="right" vertical="center"/>
      <protection locked="0"/>
    </xf>
    <xf numFmtId="0" fontId="11" fillId="3" borderId="12" xfId="0" applyFont="1" applyFill="1" applyBorder="1" applyAlignment="1" applyProtection="1">
      <alignment vertical="center"/>
      <protection locked="0"/>
    </xf>
    <xf numFmtId="0" fontId="11" fillId="3" borderId="2" xfId="0" applyFont="1" applyFill="1" applyBorder="1" applyAlignment="1" applyProtection="1">
      <alignment vertical="center"/>
      <protection locked="0"/>
    </xf>
    <xf numFmtId="0" fontId="10" fillId="3" borderId="0" xfId="0" applyFont="1" applyFill="1" applyAlignment="1" applyProtection="1">
      <alignment vertical="center"/>
      <protection locked="0"/>
    </xf>
    <xf numFmtId="9" fontId="10" fillId="3" borderId="1" xfId="0" applyNumberFormat="1" applyFont="1" applyFill="1" applyBorder="1" applyAlignment="1" applyProtection="1">
      <alignment horizontal="center" vertical="center"/>
      <protection locked="0"/>
    </xf>
    <xf numFmtId="0" fontId="14" fillId="3" borderId="1" xfId="0" applyFont="1" applyFill="1" applyBorder="1" applyAlignment="1" applyProtection="1">
      <alignment horizontal="right" vertical="center"/>
      <protection locked="0"/>
    </xf>
    <xf numFmtId="0" fontId="15" fillId="3" borderId="6" xfId="0" applyFont="1" applyFill="1" applyBorder="1" applyAlignment="1" applyProtection="1">
      <alignment vertical="center"/>
      <protection locked="0"/>
    </xf>
    <xf numFmtId="0" fontId="2" fillId="0" borderId="0" xfId="0" applyFont="1" applyBorder="1" applyAlignment="1" applyProtection="1">
      <alignment vertical="center"/>
      <protection locked="0"/>
    </xf>
    <xf numFmtId="0" fontId="8" fillId="0" borderId="0" xfId="0" applyFont="1" applyBorder="1" applyAlignment="1" applyProtection="1">
      <alignment vertical="center"/>
      <protection locked="0"/>
    </xf>
    <xf numFmtId="0" fontId="17" fillId="0" borderId="0" xfId="0" applyFont="1" applyBorder="1" applyAlignment="1" applyProtection="1">
      <alignment vertical="center"/>
      <protection locked="0"/>
    </xf>
    <xf numFmtId="0" fontId="9" fillId="0" borderId="0" xfId="0" applyFont="1" applyBorder="1" applyAlignment="1" applyProtection="1">
      <alignment horizontal="left" vertical="center"/>
      <protection locked="0"/>
    </xf>
    <xf numFmtId="164" fontId="0" fillId="0" borderId="0" xfId="0" applyNumberFormat="1" applyFont="1" applyAlignment="1" applyProtection="1">
      <alignment vertical="center"/>
      <protection locked="0"/>
    </xf>
    <xf numFmtId="164" fontId="0" fillId="0" borderId="0" xfId="0" applyNumberFormat="1" applyFont="1" applyBorder="1" applyAlignment="1" applyProtection="1">
      <alignment vertical="center"/>
      <protection locked="0"/>
    </xf>
    <xf numFmtId="0" fontId="21" fillId="0" borderId="7" xfId="0" applyFont="1" applyBorder="1" applyAlignment="1" applyProtection="1">
      <alignment horizontal="right" vertical="center"/>
      <protection locked="0"/>
    </xf>
    <xf numFmtId="0" fontId="2" fillId="0" borderId="7" xfId="0" applyFont="1" applyBorder="1" applyAlignment="1" applyProtection="1">
      <alignment vertical="center"/>
      <protection locked="0"/>
    </xf>
    <xf numFmtId="0" fontId="0" fillId="0" borderId="7" xfId="0" applyFont="1" applyBorder="1" applyAlignment="1" applyProtection="1">
      <alignment horizontal="right" vertical="center"/>
      <protection locked="0"/>
    </xf>
    <xf numFmtId="0" fontId="0" fillId="0" borderId="7" xfId="0" applyFont="1" applyBorder="1" applyAlignment="1" applyProtection="1">
      <alignment vertical="center"/>
      <protection locked="0"/>
    </xf>
    <xf numFmtId="164" fontId="6" fillId="0" borderId="7" xfId="0" applyNumberFormat="1" applyFont="1" applyBorder="1" applyAlignment="1" applyProtection="1">
      <alignment vertical="center"/>
      <protection locked="0"/>
    </xf>
    <xf numFmtId="0" fontId="9" fillId="0" borderId="4" xfId="0" applyFont="1" applyBorder="1" applyAlignment="1" applyProtection="1">
      <alignment vertical="top" wrapText="1"/>
      <protection locked="0"/>
    </xf>
    <xf numFmtId="0" fontId="2" fillId="0" borderId="4" xfId="0" applyFont="1" applyBorder="1" applyAlignment="1" applyProtection="1">
      <alignment vertical="center"/>
      <protection locked="0"/>
    </xf>
    <xf numFmtId="0" fontId="6" fillId="0" borderId="4" xfId="0" applyFont="1" applyBorder="1" applyAlignment="1" applyProtection="1">
      <alignment vertical="center"/>
      <protection locked="0"/>
    </xf>
    <xf numFmtId="0" fontId="9" fillId="0" borderId="0" xfId="0" applyFont="1" applyBorder="1" applyAlignment="1" applyProtection="1">
      <alignment horizontal="left" vertical="center" wrapText="1"/>
      <protection locked="0"/>
    </xf>
    <xf numFmtId="2" fontId="0" fillId="4" borderId="6" xfId="0" applyNumberFormat="1" applyFont="1" applyFill="1" applyBorder="1" applyAlignment="1" applyProtection="1">
      <alignment horizontal="center" vertical="center"/>
      <protection locked="0"/>
    </xf>
    <xf numFmtId="0" fontId="0" fillId="2" borderId="0" xfId="0" applyFont="1" applyFill="1" applyAlignment="1" applyProtection="1">
      <alignment vertical="center"/>
      <protection locked="0"/>
    </xf>
    <xf numFmtId="0" fontId="0" fillId="0" borderId="0" xfId="0" applyFont="1" applyAlignment="1" applyProtection="1">
      <alignment vertical="center"/>
      <protection locked="0"/>
    </xf>
    <xf numFmtId="0" fontId="12" fillId="2" borderId="6" xfId="0" applyFont="1" applyFill="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4" borderId="6" xfId="0" applyFont="1" applyFill="1" applyBorder="1" applyAlignment="1" applyProtection="1">
      <alignment horizontal="left" vertical="center"/>
      <protection locked="0"/>
    </xf>
    <xf numFmtId="0" fontId="12" fillId="4" borderId="6" xfId="0" applyFont="1" applyFill="1" applyBorder="1" applyAlignment="1" applyProtection="1">
      <alignment horizontal="center" vertical="center"/>
      <protection locked="0"/>
    </xf>
    <xf numFmtId="164" fontId="12" fillId="0" borderId="6" xfId="0" applyNumberFormat="1" applyFont="1" applyBorder="1" applyAlignment="1" applyProtection="1">
      <alignment vertical="center"/>
      <protection locked="0"/>
    </xf>
    <xf numFmtId="0" fontId="12" fillId="0" borderId="0" xfId="0" applyFont="1" applyAlignment="1" applyProtection="1">
      <alignment vertical="center"/>
      <protection locked="0"/>
    </xf>
    <xf numFmtId="164" fontId="21" fillId="0" borderId="0" xfId="0" applyNumberFormat="1" applyFont="1" applyBorder="1" applyAlignment="1" applyProtection="1">
      <alignment vertical="center"/>
      <protection locked="0"/>
    </xf>
    <xf numFmtId="164" fontId="12" fillId="4" borderId="6" xfId="0" applyNumberFormat="1" applyFont="1" applyFill="1" applyBorder="1" applyAlignment="1" applyProtection="1">
      <alignment vertical="center"/>
      <protection locked="0"/>
    </xf>
    <xf numFmtId="0" fontId="6" fillId="0" borderId="6" xfId="0" applyFont="1" applyBorder="1" applyAlignment="1" applyProtection="1">
      <alignment vertical="center"/>
      <protection locked="0"/>
    </xf>
    <xf numFmtId="0" fontId="24" fillId="0" borderId="4" xfId="0" applyFont="1" applyBorder="1" applyAlignment="1" applyProtection="1">
      <alignment vertical="center" wrapText="1"/>
      <protection locked="0"/>
    </xf>
    <xf numFmtId="0" fontId="24" fillId="0" borderId="4" xfId="0" applyFont="1" applyBorder="1" applyAlignment="1" applyProtection="1">
      <alignment vertical="center"/>
      <protection locked="0"/>
    </xf>
    <xf numFmtId="164" fontId="24" fillId="0" borderId="4" xfId="0" applyNumberFormat="1" applyFont="1" applyBorder="1" applyAlignment="1" applyProtection="1">
      <protection locked="0"/>
    </xf>
    <xf numFmtId="164" fontId="2" fillId="0" borderId="0" xfId="0" applyNumberFormat="1" applyFont="1" applyBorder="1" applyAlignment="1" applyProtection="1">
      <alignment vertical="center"/>
      <protection locked="0"/>
    </xf>
    <xf numFmtId="0" fontId="25" fillId="0" borderId="0" xfId="0" applyFont="1" applyBorder="1" applyAlignment="1" applyProtection="1">
      <alignment vertical="center"/>
      <protection locked="0"/>
    </xf>
    <xf numFmtId="0" fontId="17" fillId="0" borderId="0" xfId="0" applyFont="1" applyAlignment="1" applyProtection="1">
      <alignment vertical="center"/>
      <protection locked="0"/>
    </xf>
    <xf numFmtId="0" fontId="0" fillId="4" borderId="0" xfId="0" applyFont="1" applyFill="1" applyAlignment="1" applyProtection="1">
      <alignment vertical="center"/>
      <protection locked="0"/>
    </xf>
    <xf numFmtId="0" fontId="2" fillId="2" borderId="7" xfId="0" applyFont="1" applyFill="1" applyBorder="1" applyAlignment="1" applyProtection="1">
      <alignment vertical="center"/>
      <protection locked="0"/>
    </xf>
    <xf numFmtId="0" fontId="12" fillId="0" borderId="6" xfId="0" applyFont="1" applyBorder="1" applyAlignment="1">
      <alignment horizontal="center"/>
    </xf>
    <xf numFmtId="0" fontId="26" fillId="0" borderId="0" xfId="0" applyFont="1"/>
    <xf numFmtId="164" fontId="26" fillId="0" borderId="0" xfId="0" applyNumberFormat="1" applyFont="1" applyAlignment="1">
      <alignment wrapText="1"/>
    </xf>
    <xf numFmtId="166" fontId="26" fillId="0" borderId="0" xfId="0" applyNumberFormat="1" applyFont="1" applyAlignment="1">
      <alignment wrapText="1"/>
    </xf>
    <xf numFmtId="166" fontId="26" fillId="0" borderId="0" xfId="0" applyNumberFormat="1" applyFont="1"/>
    <xf numFmtId="164" fontId="0" fillId="0" borderId="6" xfId="0" applyNumberFormat="1" applyBorder="1"/>
    <xf numFmtId="164" fontId="0" fillId="0" borderId="0" xfId="0" applyNumberFormat="1" applyBorder="1"/>
    <xf numFmtId="164" fontId="0" fillId="0" borderId="0" xfId="0" applyNumberFormat="1"/>
    <xf numFmtId="0" fontId="3" fillId="0" borderId="0"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4" fillId="0" borderId="0" xfId="0" applyFont="1" applyBorder="1" applyAlignment="1" applyProtection="1">
      <alignment horizontal="right" vertical="center"/>
      <protection locked="0"/>
    </xf>
    <xf numFmtId="0" fontId="4" fillId="0" borderId="0" xfId="0" applyFont="1" applyBorder="1" applyAlignment="1" applyProtection="1">
      <alignment vertical="center"/>
      <protection locked="0"/>
    </xf>
    <xf numFmtId="0" fontId="0" fillId="0" borderId="7" xfId="0" applyFont="1" applyBorder="1" applyAlignment="1" applyProtection="1">
      <alignment horizontal="left" vertical="center" wrapText="1"/>
      <protection locked="0"/>
    </xf>
    <xf numFmtId="0" fontId="2" fillId="0" borderId="8" xfId="0" applyFont="1" applyBorder="1" applyAlignment="1" applyProtection="1">
      <alignment vertical="center"/>
      <protection locked="0"/>
    </xf>
    <xf numFmtId="0" fontId="9" fillId="0" borderId="0" xfId="0" applyFont="1" applyBorder="1" applyAlignment="1" applyProtection="1">
      <alignment horizontal="right" vertical="top"/>
      <protection locked="0"/>
    </xf>
    <xf numFmtId="0" fontId="12" fillId="0" borderId="0" xfId="0" applyFont="1" applyBorder="1" applyAlignment="1" applyProtection="1">
      <alignment horizontal="center" vertical="center"/>
      <protection locked="0"/>
    </xf>
    <xf numFmtId="0" fontId="2" fillId="0" borderId="1" xfId="0" applyFont="1" applyBorder="1" applyAlignment="1" applyProtection="1">
      <alignment vertical="center"/>
      <protection locked="0"/>
    </xf>
    <xf numFmtId="0" fontId="0" fillId="4" borderId="6" xfId="0" applyFont="1" applyFill="1" applyBorder="1" applyAlignment="1" applyProtection="1">
      <alignment horizontal="center" vertical="center"/>
      <protection locked="0"/>
    </xf>
    <xf numFmtId="164" fontId="0" fillId="0" borderId="4" xfId="0" applyNumberFormat="1" applyFont="1" applyBorder="1" applyAlignment="1" applyProtection="1">
      <alignment horizontal="center" vertical="center"/>
      <protection locked="0"/>
    </xf>
    <xf numFmtId="164" fontId="6" fillId="0" borderId="6" xfId="0" applyNumberFormat="1" applyFont="1" applyBorder="1" applyAlignment="1" applyProtection="1">
      <alignment horizontal="right" vertical="center"/>
      <protection locked="0"/>
    </xf>
    <xf numFmtId="0" fontId="0" fillId="0" borderId="7" xfId="0" applyFont="1" applyBorder="1" applyAlignment="1" applyProtection="1">
      <alignment vertical="center" wrapText="1"/>
      <protection locked="0"/>
    </xf>
    <xf numFmtId="0" fontId="0" fillId="0" borderId="7" xfId="0" applyFont="1" applyBorder="1" applyAlignment="1" applyProtection="1">
      <alignment horizontal="justify" vertical="center"/>
      <protection locked="0"/>
    </xf>
    <xf numFmtId="0" fontId="12" fillId="0" borderId="0" xfId="0" applyFont="1" applyAlignment="1" applyProtection="1">
      <alignment horizontal="right" vertical="center"/>
      <protection locked="0"/>
    </xf>
    <xf numFmtId="0" fontId="12" fillId="0" borderId="1"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3" fontId="0" fillId="4" borderId="6" xfId="0" applyNumberFormat="1" applyFont="1" applyFill="1" applyBorder="1" applyAlignment="1" applyProtection="1">
      <alignment horizontal="center" vertical="center"/>
      <protection locked="0"/>
    </xf>
    <xf numFmtId="164" fontId="0" fillId="0" borderId="0" xfId="0" applyNumberFormat="1" applyFont="1" applyBorder="1" applyAlignment="1" applyProtection="1">
      <alignment horizontal="right" vertical="center"/>
      <protection locked="0"/>
    </xf>
    <xf numFmtId="0" fontId="2" fillId="0" borderId="0" xfId="0" applyFont="1" applyAlignment="1" applyProtection="1">
      <alignment horizontal="center" vertical="center"/>
      <protection locked="0"/>
    </xf>
    <xf numFmtId="164" fontId="2" fillId="0" borderId="0" xfId="0" applyNumberFormat="1" applyFont="1" applyAlignment="1" applyProtection="1">
      <alignment vertical="center"/>
      <protection locked="0"/>
    </xf>
    <xf numFmtId="0" fontId="0" fillId="0" borderId="0" xfId="0" applyFont="1" applyBorder="1" applyAlignment="1" applyProtection="1">
      <alignment horizontal="center" vertical="center"/>
      <protection locked="0"/>
    </xf>
    <xf numFmtId="0" fontId="12" fillId="0" borderId="4" xfId="0" applyFont="1" applyBorder="1" applyAlignment="1" applyProtection="1">
      <alignment horizontal="right" vertical="center"/>
      <protection locked="0"/>
    </xf>
    <xf numFmtId="0" fontId="12" fillId="0" borderId="4" xfId="0" applyFont="1" applyBorder="1" applyAlignment="1" applyProtection="1">
      <alignment horizontal="center" vertical="center"/>
      <protection locked="0"/>
    </xf>
    <xf numFmtId="0" fontId="6" fillId="0" borderId="6" xfId="0" applyFont="1" applyBorder="1" applyAlignment="1" applyProtection="1">
      <alignment horizontal="right" vertical="center"/>
      <protection locked="0"/>
    </xf>
    <xf numFmtId="164" fontId="0" fillId="4" borderId="6" xfId="0" applyNumberFormat="1" applyFont="1" applyFill="1" applyBorder="1" applyAlignment="1" applyProtection="1">
      <alignment horizontal="right" vertical="center"/>
      <protection locked="0"/>
    </xf>
    <xf numFmtId="0" fontId="0" fillId="0" borderId="0" xfId="0" applyFont="1" applyBorder="1" applyAlignment="1" applyProtection="1">
      <alignment horizontal="right" vertical="center"/>
      <protection locked="0"/>
    </xf>
    <xf numFmtId="0" fontId="12" fillId="0" borderId="0" xfId="0" applyFont="1" applyBorder="1" applyAlignment="1" applyProtection="1">
      <alignment horizontal="right" vertical="center"/>
      <protection locked="0"/>
    </xf>
    <xf numFmtId="0" fontId="2" fillId="0" borderId="12" xfId="0" applyFont="1" applyBorder="1" applyAlignment="1" applyProtection="1">
      <alignment vertical="center"/>
      <protection locked="0"/>
    </xf>
    <xf numFmtId="0" fontId="2" fillId="0" borderId="2" xfId="0" applyFont="1" applyBorder="1" applyAlignment="1" applyProtection="1">
      <alignment vertical="center"/>
      <protection locked="0"/>
    </xf>
    <xf numFmtId="9" fontId="12" fillId="4" borderId="6" xfId="0" applyNumberFormat="1" applyFont="1" applyFill="1" applyBorder="1" applyAlignment="1" applyProtection="1">
      <alignment horizontal="center" vertical="center"/>
      <protection locked="0"/>
    </xf>
    <xf numFmtId="0" fontId="12" fillId="0" borderId="1" xfId="0" applyFont="1" applyBorder="1" applyAlignment="1" applyProtection="1">
      <alignment horizontal="right" vertical="center"/>
      <protection locked="0"/>
    </xf>
    <xf numFmtId="0" fontId="6" fillId="0" borderId="0" xfId="0" applyFont="1" applyBorder="1" applyAlignment="1" applyProtection="1">
      <alignment horizontal="center" vertical="top"/>
      <protection locked="0"/>
    </xf>
    <xf numFmtId="164" fontId="6" fillId="0" borderId="0" xfId="0" applyNumberFormat="1" applyFont="1" applyBorder="1" applyAlignment="1" applyProtection="1">
      <alignment vertical="center"/>
      <protection locked="0"/>
    </xf>
    <xf numFmtId="0" fontId="0" fillId="0" borderId="0" xfId="0" applyFont="1" applyAlignment="1" applyProtection="1">
      <alignment horizontal="right" vertical="center"/>
      <protection locked="0"/>
    </xf>
    <xf numFmtId="2" fontId="20" fillId="0" borderId="6" xfId="0" applyNumberFormat="1" applyFont="1" applyBorder="1" applyAlignment="1" applyProtection="1">
      <alignment vertical="center"/>
      <protection locked="0"/>
    </xf>
    <xf numFmtId="43" fontId="6" fillId="0" borderId="6" xfId="1" applyFont="1" applyBorder="1" applyAlignment="1" applyProtection="1">
      <alignment vertical="center"/>
      <protection locked="0"/>
    </xf>
    <xf numFmtId="43" fontId="24" fillId="0" borderId="4" xfId="1" applyFont="1" applyBorder="1" applyAlignment="1" applyProtection="1">
      <protection locked="0"/>
    </xf>
    <xf numFmtId="2" fontId="24" fillId="0" borderId="4" xfId="0" applyNumberFormat="1" applyFont="1" applyBorder="1" applyAlignment="1" applyProtection="1">
      <protection locked="0"/>
    </xf>
    <xf numFmtId="0" fontId="6" fillId="0" borderId="6" xfId="0" applyFont="1" applyBorder="1" applyAlignment="1" applyProtection="1">
      <alignment horizontal="center" vertical="top"/>
      <protection locked="0"/>
    </xf>
    <xf numFmtId="0" fontId="0" fillId="2" borderId="1" xfId="0" applyFont="1" applyFill="1" applyBorder="1" applyProtection="1"/>
    <xf numFmtId="0" fontId="0" fillId="0" borderId="0" xfId="0" applyFont="1"/>
    <xf numFmtId="0" fontId="0" fillId="3" borderId="7" xfId="0" applyFont="1" applyFill="1" applyBorder="1" applyAlignment="1" applyProtection="1">
      <alignment horizontal="left" vertical="center" wrapText="1"/>
      <protection locked="0"/>
    </xf>
    <xf numFmtId="0" fontId="2" fillId="3" borderId="7" xfId="0" applyFont="1" applyFill="1" applyBorder="1" applyAlignment="1" applyProtection="1">
      <alignment vertical="center"/>
      <protection locked="0"/>
    </xf>
    <xf numFmtId="0" fontId="2" fillId="3" borderId="8" xfId="0" applyFont="1" applyFill="1" applyBorder="1" applyAlignment="1" applyProtection="1">
      <alignment vertical="center"/>
      <protection locked="0"/>
    </xf>
    <xf numFmtId="0" fontId="12" fillId="3" borderId="0" xfId="0" applyFont="1" applyFill="1" applyBorder="1" applyAlignment="1" applyProtection="1">
      <alignment horizontal="center" vertical="center"/>
      <protection locked="0"/>
    </xf>
    <xf numFmtId="0" fontId="2" fillId="3" borderId="1" xfId="0" applyFont="1" applyFill="1" applyBorder="1" applyAlignment="1" applyProtection="1">
      <alignment vertical="center"/>
      <protection locked="0"/>
    </xf>
    <xf numFmtId="0" fontId="2" fillId="3" borderId="4" xfId="0" applyFont="1" applyFill="1" applyBorder="1" applyAlignment="1" applyProtection="1">
      <alignment vertical="center"/>
      <protection locked="0"/>
    </xf>
    <xf numFmtId="0" fontId="0" fillId="3" borderId="4" xfId="0" applyFont="1" applyFill="1" applyBorder="1" applyAlignment="1" applyProtection="1">
      <alignment horizontal="center" vertical="center"/>
      <protection locked="0"/>
    </xf>
    <xf numFmtId="0" fontId="2" fillId="3" borderId="5" xfId="0" applyFont="1" applyFill="1" applyBorder="1" applyAlignment="1" applyProtection="1">
      <alignment vertical="center"/>
      <protection locked="0"/>
    </xf>
    <xf numFmtId="0" fontId="0" fillId="3" borderId="7" xfId="0" applyFont="1" applyFill="1" applyBorder="1" applyAlignment="1" applyProtection="1">
      <alignment vertical="center" wrapText="1"/>
      <protection locked="0"/>
    </xf>
    <xf numFmtId="0" fontId="12" fillId="3" borderId="0" xfId="0" applyFont="1" applyFill="1" applyAlignment="1" applyProtection="1">
      <alignment horizontal="right" vertical="center"/>
      <protection locked="0"/>
    </xf>
    <xf numFmtId="0" fontId="2" fillId="3" borderId="0" xfId="0" applyFont="1" applyFill="1" applyAlignment="1" applyProtection="1">
      <alignment vertical="center"/>
      <protection locked="0"/>
    </xf>
    <xf numFmtId="0" fontId="12" fillId="3" borderId="1"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0" fillId="3" borderId="0" xfId="0" applyFont="1" applyFill="1" applyAlignment="1" applyProtection="1">
      <alignment horizontal="center" vertical="center"/>
      <protection locked="0"/>
    </xf>
    <xf numFmtId="3" fontId="0" fillId="3" borderId="0" xfId="0" applyNumberFormat="1" applyFont="1" applyFill="1" applyAlignment="1" applyProtection="1">
      <alignment horizontal="center" vertical="center"/>
      <protection locked="0"/>
    </xf>
    <xf numFmtId="164" fontId="0" fillId="3" borderId="0" xfId="0" applyNumberFormat="1" applyFont="1" applyFill="1" applyBorder="1" applyAlignment="1" applyProtection="1">
      <alignment horizontal="right" vertical="center"/>
      <protection locked="0"/>
    </xf>
    <xf numFmtId="0" fontId="0" fillId="3" borderId="0" xfId="0" applyFont="1" applyFill="1" applyBorder="1" applyAlignment="1" applyProtection="1">
      <alignment horizontal="center" vertical="center"/>
      <protection locked="0"/>
    </xf>
    <xf numFmtId="0" fontId="2" fillId="3" borderId="0" xfId="0" applyFont="1" applyFill="1" applyBorder="1" applyAlignment="1" applyProtection="1">
      <alignment vertical="center"/>
      <protection locked="0"/>
    </xf>
    <xf numFmtId="0" fontId="12" fillId="3" borderId="4" xfId="0" applyFont="1" applyFill="1" applyBorder="1" applyAlignment="1" applyProtection="1">
      <alignment horizontal="center" vertical="center"/>
      <protection locked="0"/>
    </xf>
    <xf numFmtId="2" fontId="0" fillId="3" borderId="0" xfId="0" applyNumberFormat="1" applyFont="1" applyFill="1" applyBorder="1" applyAlignment="1" applyProtection="1">
      <alignment horizontal="right" vertical="center"/>
      <protection locked="0"/>
    </xf>
    <xf numFmtId="0" fontId="12" fillId="3" borderId="0" xfId="0" applyFont="1" applyFill="1" applyBorder="1" applyAlignment="1" applyProtection="1">
      <alignment horizontal="right" vertical="center"/>
      <protection locked="0"/>
    </xf>
    <xf numFmtId="2" fontId="6" fillId="3" borderId="6" xfId="0" applyNumberFormat="1" applyFont="1" applyFill="1" applyBorder="1" applyAlignment="1" applyProtection="1">
      <alignment horizontal="right" vertical="center"/>
      <protection locked="0"/>
    </xf>
    <xf numFmtId="0" fontId="2" fillId="3" borderId="12" xfId="0" applyFont="1" applyFill="1" applyBorder="1" applyAlignment="1" applyProtection="1">
      <alignment vertical="center"/>
      <protection locked="0"/>
    </xf>
    <xf numFmtId="0" fontId="2" fillId="3" borderId="2" xfId="0" applyFont="1" applyFill="1" applyBorder="1" applyAlignment="1" applyProtection="1">
      <alignment vertical="center"/>
      <protection locked="0"/>
    </xf>
    <xf numFmtId="2" fontId="0" fillId="3" borderId="0" xfId="0" applyNumberFormat="1" applyFont="1" applyFill="1" applyAlignment="1" applyProtection="1">
      <alignment vertical="center"/>
      <protection locked="0"/>
    </xf>
    <xf numFmtId="9" fontId="0" fillId="3" borderId="1" xfId="0" applyNumberFormat="1" applyFont="1" applyFill="1" applyBorder="1" applyAlignment="1" applyProtection="1">
      <alignment horizontal="center" vertical="center"/>
      <protection locked="0"/>
    </xf>
    <xf numFmtId="0" fontId="12" fillId="3" borderId="1" xfId="0" applyFont="1" applyFill="1" applyBorder="1" applyAlignment="1" applyProtection="1">
      <alignment horizontal="right" vertical="center"/>
      <protection locked="0"/>
    </xf>
    <xf numFmtId="2" fontId="6" fillId="3" borderId="6" xfId="0" applyNumberFormat="1" applyFont="1" applyFill="1" applyBorder="1" applyAlignment="1" applyProtection="1">
      <alignment vertical="center"/>
      <protection locked="0"/>
    </xf>
    <xf numFmtId="0" fontId="27" fillId="3" borderId="0" xfId="0" applyFont="1" applyFill="1" applyBorder="1" applyAlignment="1" applyProtection="1">
      <alignment horizontal="center" vertical="center"/>
      <protection locked="0"/>
    </xf>
    <xf numFmtId="0" fontId="6" fillId="3" borderId="0" xfId="0" applyFont="1" applyFill="1" applyBorder="1" applyAlignment="1" applyProtection="1">
      <alignment vertical="center"/>
      <protection locked="0"/>
    </xf>
    <xf numFmtId="0" fontId="8" fillId="3" borderId="6" xfId="0" applyFont="1" applyFill="1" applyBorder="1" applyAlignment="1" applyProtection="1">
      <alignment horizontal="center" vertical="center"/>
      <protection locked="0"/>
    </xf>
    <xf numFmtId="0" fontId="0" fillId="0" borderId="4" xfId="0" applyFont="1" applyBorder="1" applyAlignment="1" applyProtection="1">
      <alignment vertical="center"/>
      <protection locked="0"/>
    </xf>
    <xf numFmtId="0" fontId="20" fillId="0" borderId="4" xfId="0" applyFont="1" applyBorder="1" applyAlignment="1" applyProtection="1">
      <alignment vertical="center"/>
      <protection locked="0"/>
    </xf>
    <xf numFmtId="0" fontId="0" fillId="0" borderId="6" xfId="0" applyBorder="1" applyAlignment="1" applyProtection="1">
      <alignment horizontal="justify" vertical="center" wrapText="1"/>
      <protection locked="0"/>
    </xf>
    <xf numFmtId="0" fontId="0" fillId="0" borderId="6" xfId="0" applyBorder="1" applyAlignment="1" applyProtection="1">
      <alignment horizontal="justify" vertical="top" wrapText="1"/>
      <protection locked="0"/>
    </xf>
    <xf numFmtId="0" fontId="0" fillId="0" borderId="11" xfId="0" applyBorder="1" applyAlignment="1" applyProtection="1">
      <alignment vertical="center" wrapText="1"/>
      <protection locked="0"/>
    </xf>
    <xf numFmtId="164" fontId="0" fillId="3" borderId="0" xfId="0" applyNumberFormat="1" applyFont="1" applyFill="1" applyBorder="1" applyAlignment="1" applyProtection="1">
      <alignment horizontal="center" vertical="center"/>
      <protection locked="0"/>
    </xf>
    <xf numFmtId="164" fontId="6" fillId="3" borderId="7" xfId="0" applyNumberFormat="1" applyFont="1" applyFill="1" applyBorder="1" applyAlignment="1" applyProtection="1">
      <alignment horizontal="right" vertical="center"/>
      <protection locked="0"/>
    </xf>
    <xf numFmtId="0" fontId="0" fillId="0" borderId="6" xfId="0" applyBorder="1" applyAlignment="1" applyProtection="1">
      <alignment vertical="center" wrapText="1"/>
      <protection locked="0"/>
    </xf>
    <xf numFmtId="0" fontId="6" fillId="0" borderId="0" xfId="0" applyFont="1" applyAlignment="1" applyProtection="1">
      <alignment vertical="center"/>
      <protection locked="0"/>
    </xf>
    <xf numFmtId="0" fontId="6" fillId="0" borderId="0" xfId="0" applyFont="1" applyAlignment="1" applyProtection="1">
      <alignment vertical="top"/>
      <protection locked="0"/>
    </xf>
    <xf numFmtId="0" fontId="0" fillId="0" borderId="4" xfId="0" applyBorder="1" applyAlignment="1" applyProtection="1">
      <alignment vertical="center"/>
      <protection locked="0"/>
    </xf>
    <xf numFmtId="0" fontId="8" fillId="0" borderId="6" xfId="0" applyFont="1" applyFill="1" applyBorder="1" applyAlignment="1" applyProtection="1">
      <alignment horizontal="center" vertical="center"/>
      <protection locked="0"/>
    </xf>
    <xf numFmtId="0" fontId="2" fillId="2" borderId="0" xfId="0" applyFont="1" applyFill="1" applyBorder="1" applyAlignment="1" applyProtection="1">
      <alignment vertical="center"/>
      <protection locked="0"/>
    </xf>
    <xf numFmtId="0" fontId="12" fillId="0" borderId="0" xfId="0" applyFont="1" applyBorder="1" applyAlignment="1" applyProtection="1">
      <alignment horizontal="left" vertical="center"/>
      <protection locked="0"/>
    </xf>
    <xf numFmtId="0" fontId="3" fillId="5" borderId="6" xfId="0" applyFont="1" applyFill="1" applyBorder="1" applyAlignment="1" applyProtection="1">
      <alignment horizontal="center" vertical="center" wrapText="1"/>
      <protection locked="0"/>
    </xf>
    <xf numFmtId="0" fontId="4" fillId="0" borderId="11" xfId="0" applyFont="1" applyBorder="1" applyAlignment="1" applyProtection="1">
      <alignment horizontal="center" vertical="center"/>
      <protection locked="0"/>
    </xf>
    <xf numFmtId="0" fontId="4" fillId="4" borderId="4" xfId="0" applyFont="1" applyFill="1" applyBorder="1" applyAlignment="1" applyProtection="1">
      <alignment horizontal="center" vertical="center"/>
      <protection locked="0"/>
    </xf>
    <xf numFmtId="0" fontId="0" fillId="0" borderId="0" xfId="0" applyFont="1" applyAlignment="1" applyProtection="1">
      <alignment horizontal="right"/>
      <protection locked="0"/>
    </xf>
    <xf numFmtId="0" fontId="6" fillId="4" borderId="0" xfId="0" applyFont="1" applyFill="1" applyAlignment="1" applyProtection="1">
      <alignment horizontal="justify"/>
      <protection locked="0"/>
    </xf>
    <xf numFmtId="0" fontId="6" fillId="0" borderId="6" xfId="0" applyFont="1" applyBorder="1" applyAlignment="1" applyProtection="1">
      <alignment horizontal="center" vertical="top"/>
      <protection locked="0"/>
    </xf>
    <xf numFmtId="0" fontId="12" fillId="0" borderId="10" xfId="0" applyFont="1" applyBorder="1" applyAlignment="1" applyProtection="1">
      <alignment horizontal="left" vertical="top" wrapText="1"/>
      <protection locked="0"/>
    </xf>
    <xf numFmtId="0" fontId="0" fillId="0" borderId="0" xfId="0" applyAlignment="1" applyProtection="1">
      <alignment horizontal="justify" wrapText="1"/>
      <protection locked="0"/>
    </xf>
    <xf numFmtId="0" fontId="0" fillId="0" borderId="0" xfId="0" applyFont="1" applyAlignment="1" applyProtection="1">
      <alignment horizontal="justify" wrapText="1"/>
      <protection locked="0"/>
    </xf>
    <xf numFmtId="0" fontId="8" fillId="3" borderId="6" xfId="0" applyFont="1" applyFill="1" applyBorder="1" applyAlignment="1" applyProtection="1">
      <alignment horizontal="center" vertical="center"/>
      <protection locked="0"/>
    </xf>
    <xf numFmtId="0" fontId="12" fillId="0" borderId="6"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29" fillId="3" borderId="3" xfId="0" applyFont="1" applyFill="1" applyBorder="1" applyAlignment="1" applyProtection="1">
      <alignment horizontal="center" vertical="center"/>
      <protection locked="0"/>
    </xf>
    <xf numFmtId="0" fontId="27" fillId="3" borderId="3" xfId="0" applyFont="1" applyFill="1" applyBorder="1" applyAlignment="1" applyProtection="1">
      <alignment horizontal="center" vertical="center"/>
      <protection locked="0"/>
    </xf>
    <xf numFmtId="0" fontId="9" fillId="0" borderId="0" xfId="0" applyFont="1" applyBorder="1" applyAlignment="1" applyProtection="1">
      <alignment horizontal="right" vertical="center"/>
      <protection locked="0"/>
    </xf>
    <xf numFmtId="0" fontId="20" fillId="0" borderId="0" xfId="0" applyFont="1" applyBorder="1" applyAlignment="1" applyProtection="1">
      <alignment horizontal="right" vertical="center"/>
      <protection locked="0"/>
    </xf>
    <xf numFmtId="165" fontId="12" fillId="4" borderId="6" xfId="0" applyNumberFormat="1" applyFont="1" applyFill="1" applyBorder="1" applyAlignment="1" applyProtection="1">
      <alignment horizontal="center" vertical="center"/>
      <protection locked="0"/>
    </xf>
    <xf numFmtId="0" fontId="22" fillId="0" borderId="4" xfId="0" applyFont="1" applyBorder="1" applyAlignment="1" applyProtection="1">
      <alignment horizontal="right"/>
      <protection locked="0"/>
    </xf>
    <xf numFmtId="0" fontId="12" fillId="2" borderId="6" xfId="0" applyFont="1" applyFill="1" applyBorder="1" applyAlignment="1" applyProtection="1">
      <alignment horizontal="center" vertical="center"/>
      <protection locked="0"/>
    </xf>
    <xf numFmtId="0" fontId="23" fillId="0" borderId="0" xfId="0" applyFont="1" applyBorder="1" applyAlignment="1" applyProtection="1">
      <alignment horizontal="right" vertical="center"/>
      <protection locked="0"/>
    </xf>
    <xf numFmtId="0" fontId="12" fillId="0" borderId="15"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4" borderId="15" xfId="0" applyFont="1" applyFill="1" applyBorder="1" applyAlignment="1" applyProtection="1">
      <alignment vertical="center"/>
      <protection locked="0"/>
    </xf>
    <xf numFmtId="0" fontId="12" fillId="4" borderId="13" xfId="0" applyFont="1" applyFill="1" applyBorder="1" applyAlignment="1" applyProtection="1">
      <alignment vertical="center"/>
      <protection locked="0"/>
    </xf>
    <xf numFmtId="0" fontId="12" fillId="4" borderId="14" xfId="0" applyFont="1" applyFill="1" applyBorder="1" applyAlignment="1" applyProtection="1">
      <alignment vertical="center"/>
      <protection locked="0"/>
    </xf>
    <xf numFmtId="0" fontId="17" fillId="0" borderId="0" xfId="0" applyFont="1" applyAlignment="1" applyProtection="1">
      <alignment horizontal="center" vertical="center"/>
      <protection locked="0"/>
    </xf>
    <xf numFmtId="0" fontId="0" fillId="4" borderId="0" xfId="0" applyFont="1" applyFill="1" applyAlignment="1" applyProtection="1">
      <alignment horizontal="center" vertical="center"/>
      <protection locked="0"/>
    </xf>
    <xf numFmtId="0" fontId="20" fillId="0" borderId="7" xfId="0" applyFont="1" applyBorder="1" applyAlignment="1" applyProtection="1">
      <alignment horizontal="right" vertical="center"/>
      <protection locked="0"/>
    </xf>
    <xf numFmtId="0" fontId="20" fillId="0" borderId="8" xfId="0" applyFont="1" applyBorder="1" applyAlignment="1" applyProtection="1">
      <alignment horizontal="right" vertical="center"/>
      <protection locked="0"/>
    </xf>
    <xf numFmtId="164" fontId="24" fillId="0" borderId="4" xfId="0" applyNumberFormat="1" applyFont="1" applyBorder="1" applyAlignment="1" applyProtection="1">
      <alignment vertical="center"/>
      <protection locked="0"/>
    </xf>
    <xf numFmtId="0" fontId="0" fillId="0" borderId="2" xfId="0" applyFont="1" applyBorder="1" applyAlignment="1" applyProtection="1">
      <alignment horizontal="justify" vertical="center" wrapText="1"/>
      <protection locked="0"/>
    </xf>
    <xf numFmtId="0" fontId="0" fillId="0" borderId="0" xfId="0" applyFont="1" applyBorder="1" applyAlignment="1" applyProtection="1">
      <alignment horizontal="justify" vertical="center" wrapText="1"/>
      <protection locked="0"/>
    </xf>
    <xf numFmtId="0" fontId="0" fillId="0" borderId="1" xfId="0" applyFont="1" applyBorder="1" applyAlignment="1" applyProtection="1">
      <alignment horizontal="justify" vertical="center" wrapText="1"/>
      <protection locked="0"/>
    </xf>
    <xf numFmtId="0" fontId="6" fillId="0" borderId="6" xfId="0" applyFont="1" applyBorder="1" applyAlignment="1">
      <alignment horizontal="center"/>
    </xf>
    <xf numFmtId="0" fontId="3"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0" fillId="0" borderId="0" xfId="0" applyFont="1" applyAlignment="1" applyProtection="1">
      <alignment horizontal="right" vertical="center"/>
      <protection locked="0"/>
    </xf>
    <xf numFmtId="0" fontId="0" fillId="0" borderId="0" xfId="0" applyFont="1" applyAlignment="1" applyProtection="1">
      <alignment horizontal="justify"/>
      <protection locked="0"/>
    </xf>
    <xf numFmtId="0" fontId="7" fillId="0" borderId="0" xfId="0" applyFont="1" applyAlignment="1" applyProtection="1">
      <alignment horizontal="justify" wrapText="1"/>
      <protection locked="0"/>
    </xf>
    <xf numFmtId="0" fontId="27" fillId="0" borderId="3" xfId="0" applyFont="1" applyBorder="1" applyAlignment="1" applyProtection="1">
      <alignment horizontal="center" vertical="center"/>
      <protection locked="0"/>
    </xf>
    <xf numFmtId="0" fontId="19" fillId="3" borderId="3" xfId="0" applyFont="1" applyFill="1" applyBorder="1" applyAlignment="1" applyProtection="1">
      <alignment horizontal="center" vertical="center"/>
      <protection locked="0"/>
    </xf>
  </cellXfs>
  <cellStyles count="3">
    <cellStyle name="Migliaia" xfId="1" builtinId="3"/>
    <cellStyle name="Normale" xfId="0" builtinId="0"/>
    <cellStyle name="Testo descrittivo" xfId="2" builtinId="53"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EEEEEE"/>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IV225"/>
  <sheetViews>
    <sheetView tabSelected="1" zoomScaleNormal="100" zoomScalePageLayoutView="60" workbookViewId="0">
      <selection activeCell="B8" sqref="B8:H8"/>
    </sheetView>
  </sheetViews>
  <sheetFormatPr defaultColWidth="11.5703125" defaultRowHeight="15"/>
  <cols>
    <col min="1" max="1" width="4.5703125" style="1" customWidth="1"/>
    <col min="2" max="2" width="4.5703125" style="2" customWidth="1"/>
    <col min="3" max="3" width="49.28515625" style="2" customWidth="1"/>
    <col min="4" max="4" width="1.28515625" style="2" customWidth="1"/>
    <col min="5" max="5" width="5.5703125" style="2" customWidth="1"/>
    <col min="6" max="6" width="13.140625" style="2" customWidth="1"/>
    <col min="7" max="7" width="12.140625" style="2" customWidth="1"/>
    <col min="8" max="8" width="10.42578125" style="2" customWidth="1"/>
    <col min="9" max="9" width="7.42578125" style="3" customWidth="1"/>
    <col min="10" max="10" width="37.5703125" style="3" customWidth="1"/>
    <col min="11" max="22" width="11.5703125" style="3" customWidth="1"/>
    <col min="23" max="16384" width="11.5703125" style="2"/>
  </cols>
  <sheetData>
    <row r="1" spans="1:256" ht="18.75">
      <c r="A1" s="5"/>
      <c r="B1" s="6"/>
      <c r="C1" s="7"/>
      <c r="D1" s="7"/>
      <c r="E1" s="7"/>
      <c r="F1" s="7"/>
      <c r="G1" s="7"/>
      <c r="H1" s="7"/>
    </row>
    <row r="2" spans="1:256" ht="36.200000000000003" customHeight="1">
      <c r="A2" s="8"/>
      <c r="B2" s="190" t="s">
        <v>103</v>
      </c>
      <c r="C2" s="190"/>
      <c r="D2" s="190"/>
      <c r="E2" s="190"/>
      <c r="F2" s="190"/>
      <c r="G2" s="190"/>
      <c r="H2" s="190"/>
    </row>
    <row r="3" spans="1:256">
      <c r="A3" s="8"/>
      <c r="I3" s="9"/>
    </row>
    <row r="4" spans="1:256">
      <c r="A4" s="8"/>
      <c r="B4" s="191" t="s">
        <v>108</v>
      </c>
      <c r="C4" s="191"/>
      <c r="D4" s="191"/>
      <c r="E4" s="191"/>
      <c r="F4" s="191"/>
      <c r="G4" s="191"/>
      <c r="H4" s="191"/>
    </row>
    <row r="5" spans="1:256">
      <c r="A5" s="8"/>
      <c r="B5" s="10"/>
      <c r="C5" s="11" t="s">
        <v>0</v>
      </c>
      <c r="D5" s="192"/>
      <c r="E5" s="192"/>
      <c r="F5" s="192"/>
      <c r="G5" s="12" t="s">
        <v>1</v>
      </c>
      <c r="H5" s="13"/>
    </row>
    <row r="6" spans="1:256">
      <c r="A6" s="8"/>
      <c r="B6" s="14"/>
      <c r="I6" s="9"/>
    </row>
    <row r="7" spans="1:256" s="144" customFormat="1">
      <c r="A7" s="143"/>
      <c r="B7" s="193" t="s">
        <v>2</v>
      </c>
      <c r="C7" s="193"/>
      <c r="D7" s="193"/>
      <c r="E7" s="194"/>
      <c r="F7" s="194"/>
      <c r="G7" s="194"/>
      <c r="H7" s="194"/>
      <c r="I7" s="9"/>
      <c r="J7" s="3"/>
      <c r="K7" s="3"/>
      <c r="L7" s="3"/>
      <c r="M7" s="3"/>
      <c r="N7" s="3"/>
      <c r="O7" s="3"/>
      <c r="P7" s="3"/>
      <c r="Q7" s="3"/>
      <c r="R7" s="3"/>
      <c r="S7" s="3"/>
      <c r="T7" s="3"/>
      <c r="U7" s="3"/>
      <c r="V7" s="3"/>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s="144" customFormat="1" ht="24.4" customHeight="1">
      <c r="A8" s="143"/>
      <c r="B8" s="197" t="s">
        <v>114</v>
      </c>
      <c r="C8" s="198"/>
      <c r="D8" s="198"/>
      <c r="E8" s="198"/>
      <c r="F8" s="198"/>
      <c r="G8" s="198"/>
      <c r="H8" s="198"/>
      <c r="I8" s="9"/>
      <c r="J8" s="3"/>
      <c r="K8" s="3"/>
      <c r="L8" s="3"/>
      <c r="M8" s="3"/>
      <c r="N8" s="3"/>
      <c r="O8" s="3"/>
      <c r="P8" s="3"/>
      <c r="Q8" s="3"/>
      <c r="R8" s="3"/>
      <c r="S8" s="3"/>
      <c r="T8" s="3"/>
      <c r="U8" s="3"/>
      <c r="V8" s="3"/>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s="144" customFormat="1" ht="24.4" customHeight="1">
      <c r="A9" s="143"/>
      <c r="B9" s="198"/>
      <c r="C9" s="198"/>
      <c r="D9" s="198"/>
      <c r="E9" s="198"/>
      <c r="F9" s="198"/>
      <c r="G9" s="198"/>
      <c r="H9" s="198"/>
      <c r="I9" s="9"/>
      <c r="J9" s="3"/>
      <c r="K9" s="3"/>
      <c r="L9" s="3"/>
      <c r="M9" s="3"/>
      <c r="N9" s="3"/>
      <c r="O9" s="3"/>
      <c r="P9" s="3"/>
      <c r="Q9" s="3"/>
      <c r="R9" s="3"/>
      <c r="S9" s="3"/>
      <c r="T9" s="3"/>
      <c r="U9" s="3"/>
      <c r="V9" s="3"/>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s="144" customFormat="1" ht="25.7" customHeight="1">
      <c r="A10" s="143"/>
      <c r="B10" s="2"/>
      <c r="C10" s="2"/>
      <c r="D10" s="2"/>
      <c r="E10" s="2"/>
      <c r="F10" s="2"/>
      <c r="G10" s="2"/>
      <c r="H10" s="2"/>
      <c r="I10" s="9"/>
      <c r="J10" s="3"/>
      <c r="K10" s="3"/>
      <c r="L10" s="3"/>
      <c r="M10" s="3"/>
      <c r="N10" s="3"/>
      <c r="O10" s="3"/>
      <c r="P10" s="3"/>
      <c r="Q10" s="3"/>
      <c r="R10" s="3"/>
      <c r="S10" s="3"/>
      <c r="T10" s="3"/>
      <c r="U10" s="3"/>
      <c r="V10" s="3"/>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s="144" customFormat="1" ht="15.75">
      <c r="A11" s="143"/>
      <c r="B11" s="199" t="s">
        <v>3</v>
      </c>
      <c r="C11" s="199"/>
      <c r="D11" s="199"/>
      <c r="E11" s="199"/>
      <c r="F11" s="199"/>
      <c r="G11" s="199"/>
      <c r="H11" s="199"/>
      <c r="I11" s="9"/>
      <c r="J11" s="3"/>
      <c r="K11" s="3"/>
      <c r="L11" s="3"/>
      <c r="M11" s="3"/>
      <c r="N11" s="3"/>
      <c r="O11" s="3"/>
      <c r="P11" s="3"/>
      <c r="Q11" s="3"/>
      <c r="R11" s="3"/>
      <c r="S11" s="3"/>
      <c r="T11" s="3"/>
      <c r="U11" s="3"/>
      <c r="V11" s="3"/>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s="144" customFormat="1">
      <c r="A12" s="143"/>
      <c r="B12" s="2"/>
      <c r="C12" s="2"/>
      <c r="D12" s="2"/>
      <c r="E12" s="2"/>
      <c r="F12" s="2"/>
      <c r="G12" s="2"/>
      <c r="H12" s="2"/>
      <c r="I12" s="9"/>
      <c r="J12" s="3"/>
      <c r="K12" s="3"/>
      <c r="L12" s="3"/>
      <c r="M12" s="3"/>
      <c r="N12" s="3"/>
      <c r="O12" s="3"/>
      <c r="P12" s="3"/>
      <c r="Q12" s="3"/>
      <c r="R12" s="3"/>
      <c r="S12" s="3"/>
      <c r="T12" s="3"/>
      <c r="U12" s="3"/>
      <c r="V12" s="3"/>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s="144" customFormat="1" ht="36.75">
      <c r="A13" s="143"/>
      <c r="B13" s="195" t="s">
        <v>4</v>
      </c>
      <c r="C13" s="179" t="s">
        <v>89</v>
      </c>
      <c r="D13" s="145"/>
      <c r="E13" s="146"/>
      <c r="F13" s="146"/>
      <c r="G13" s="146"/>
      <c r="H13" s="147"/>
      <c r="I13" s="9"/>
      <c r="J13" s="3"/>
      <c r="K13" s="3"/>
      <c r="L13" s="3"/>
      <c r="M13" s="3"/>
      <c r="N13" s="3"/>
      <c r="O13" s="3"/>
      <c r="P13" s="3"/>
      <c r="Q13" s="3"/>
      <c r="R13" s="3"/>
      <c r="S13" s="3"/>
      <c r="T13" s="3"/>
      <c r="U13" s="3"/>
      <c r="V13" s="3"/>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s="144" customFormat="1" ht="15.2" customHeight="1">
      <c r="A14" s="143"/>
      <c r="B14" s="195"/>
      <c r="C14" s="196" t="s">
        <v>87</v>
      </c>
      <c r="D14" s="154"/>
      <c r="E14" s="155"/>
      <c r="F14" s="155"/>
      <c r="G14" s="156"/>
      <c r="H14" s="156" t="s">
        <v>19</v>
      </c>
      <c r="I14" s="9"/>
      <c r="J14" s="3"/>
      <c r="K14" s="3"/>
      <c r="L14" s="3"/>
      <c r="M14" s="3"/>
      <c r="N14" s="3"/>
      <c r="O14" s="3"/>
      <c r="P14" s="3"/>
      <c r="Q14" s="3"/>
      <c r="R14" s="3"/>
      <c r="S14" s="3"/>
      <c r="T14" s="3"/>
      <c r="U14" s="3"/>
      <c r="V14" s="3"/>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s="144" customFormat="1">
      <c r="A15" s="143"/>
      <c r="B15" s="195"/>
      <c r="C15" s="195"/>
      <c r="D15" s="150"/>
      <c r="E15" s="150"/>
      <c r="F15" s="150"/>
      <c r="G15" s="157"/>
      <c r="H15" s="157"/>
      <c r="I15" s="9"/>
      <c r="J15" s="3"/>
      <c r="K15" s="3"/>
      <c r="L15" s="3"/>
      <c r="M15" s="3"/>
      <c r="N15" s="3"/>
      <c r="O15" s="3"/>
      <c r="P15" s="3"/>
      <c r="Q15" s="3"/>
      <c r="R15" s="3"/>
      <c r="S15" s="3"/>
      <c r="T15" s="3"/>
      <c r="U15" s="3"/>
      <c r="V15" s="3"/>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s="144" customFormat="1" ht="14.65" customHeight="1">
      <c r="A16" s="143"/>
      <c r="B16" s="2"/>
      <c r="C16" s="2"/>
      <c r="D16" s="2"/>
      <c r="E16" s="2"/>
      <c r="F16" s="2"/>
      <c r="G16" s="2"/>
      <c r="H16" s="2"/>
      <c r="I16" s="9"/>
      <c r="J16" s="3"/>
      <c r="K16" s="3"/>
      <c r="L16" s="3"/>
      <c r="M16" s="3"/>
      <c r="N16" s="3"/>
      <c r="O16" s="3"/>
      <c r="P16" s="3"/>
      <c r="Q16" s="3"/>
      <c r="R16" s="3"/>
      <c r="S16" s="3"/>
      <c r="T16" s="3"/>
      <c r="U16" s="3"/>
      <c r="V16" s="3"/>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s="144" customFormat="1" ht="62.25">
      <c r="A17" s="143"/>
      <c r="B17" s="195" t="s">
        <v>10</v>
      </c>
      <c r="C17" s="178" t="s">
        <v>105</v>
      </c>
      <c r="D17" s="153"/>
      <c r="E17" s="146"/>
      <c r="F17" s="146"/>
      <c r="G17" s="146"/>
      <c r="H17" s="147"/>
      <c r="I17" s="9"/>
      <c r="J17" s="3"/>
      <c r="K17" s="3"/>
      <c r="L17" s="3"/>
      <c r="M17" s="3"/>
      <c r="N17" s="3"/>
      <c r="O17" s="3"/>
      <c r="P17" s="3"/>
      <c r="Q17" s="3"/>
      <c r="R17" s="3"/>
      <c r="S17" s="3"/>
      <c r="T17" s="3"/>
      <c r="U17" s="3"/>
      <c r="V17" s="3"/>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s="144" customFormat="1" ht="15.2" customHeight="1">
      <c r="A18" s="143"/>
      <c r="B18" s="195"/>
      <c r="C18" s="200" t="s">
        <v>106</v>
      </c>
      <c r="D18" s="154"/>
      <c r="E18" s="155"/>
      <c r="F18" s="155"/>
      <c r="G18" s="156"/>
      <c r="H18" s="156" t="s">
        <v>101</v>
      </c>
      <c r="I18" s="9"/>
      <c r="J18" s="3"/>
      <c r="K18" s="3"/>
      <c r="L18" s="3"/>
      <c r="M18" s="3"/>
      <c r="N18" s="3"/>
      <c r="O18" s="3"/>
      <c r="P18" s="3"/>
      <c r="Q18" s="3"/>
      <c r="R18" s="3"/>
      <c r="S18" s="3"/>
      <c r="T18" s="3"/>
      <c r="U18" s="3"/>
      <c r="V18" s="3"/>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s="144" customFormat="1" ht="21.75" customHeight="1">
      <c r="A19" s="143"/>
      <c r="B19" s="195"/>
      <c r="C19" s="195"/>
      <c r="D19" s="150"/>
      <c r="E19" s="150"/>
      <c r="F19" s="150"/>
      <c r="G19" s="157"/>
      <c r="H19" s="157"/>
      <c r="I19" s="9"/>
      <c r="J19" s="3"/>
      <c r="K19" s="3"/>
      <c r="L19" s="3"/>
      <c r="M19" s="3"/>
      <c r="N19" s="3"/>
      <c r="O19" s="3"/>
      <c r="P19" s="3"/>
      <c r="Q19" s="3"/>
      <c r="R19" s="3"/>
      <c r="S19" s="3"/>
      <c r="T19" s="3"/>
      <c r="U19" s="3"/>
      <c r="V19" s="3"/>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s="144" customFormat="1" ht="14.65" customHeight="1">
      <c r="A20" s="143"/>
      <c r="B20" s="2"/>
      <c r="C20" s="2"/>
      <c r="D20" s="2"/>
      <c r="E20" s="2"/>
      <c r="F20" s="2"/>
      <c r="G20" s="2"/>
      <c r="H20" s="2"/>
      <c r="I20" s="9"/>
      <c r="J20" s="3"/>
      <c r="K20" s="3"/>
      <c r="L20" s="3"/>
      <c r="M20" s="3"/>
      <c r="N20" s="3"/>
      <c r="O20" s="3"/>
      <c r="P20" s="3"/>
      <c r="Q20" s="3"/>
      <c r="R20" s="3"/>
      <c r="S20" s="3"/>
      <c r="T20" s="3"/>
      <c r="U20" s="3"/>
      <c r="V20" s="3"/>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1:256" s="144" customFormat="1" ht="62.25">
      <c r="A21" s="143"/>
      <c r="B21" s="195" t="s">
        <v>13</v>
      </c>
      <c r="C21" s="178" t="s">
        <v>90</v>
      </c>
      <c r="D21" s="153"/>
      <c r="E21" s="146"/>
      <c r="F21" s="146"/>
      <c r="G21" s="146"/>
      <c r="H21" s="147"/>
      <c r="I21" s="9"/>
      <c r="J21" s="3"/>
      <c r="K21" s="3"/>
      <c r="L21" s="3"/>
      <c r="M21" s="3"/>
      <c r="N21" s="3"/>
      <c r="O21" s="3"/>
      <c r="P21" s="3"/>
      <c r="Q21" s="3"/>
      <c r="R21" s="3"/>
      <c r="S21" s="3"/>
      <c r="T21" s="3"/>
      <c r="U21" s="3"/>
      <c r="V21" s="3"/>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256" s="144" customFormat="1" ht="15.2" customHeight="1">
      <c r="A22" s="143"/>
      <c r="B22" s="195"/>
      <c r="C22" s="196" t="s">
        <v>87</v>
      </c>
      <c r="D22" s="154"/>
      <c r="E22" s="155"/>
      <c r="F22" s="155"/>
      <c r="G22" s="156"/>
      <c r="H22" s="156" t="s">
        <v>19</v>
      </c>
      <c r="I22" s="9"/>
      <c r="J22" s="3"/>
      <c r="K22" s="3"/>
      <c r="L22" s="3"/>
      <c r="M22" s="3"/>
      <c r="N22" s="3"/>
      <c r="O22" s="3"/>
      <c r="P22" s="3"/>
      <c r="Q22" s="3"/>
      <c r="R22" s="3"/>
      <c r="S22" s="3"/>
      <c r="T22" s="3"/>
      <c r="U22" s="3"/>
      <c r="V22" s="3"/>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pans="1:256" s="144" customFormat="1">
      <c r="A23" s="143"/>
      <c r="B23" s="195"/>
      <c r="C23" s="195"/>
      <c r="D23" s="150"/>
      <c r="E23" s="150"/>
      <c r="F23" s="150"/>
      <c r="G23" s="157"/>
      <c r="H23" s="157"/>
      <c r="I23" s="9"/>
      <c r="J23" s="3"/>
      <c r="K23" s="3"/>
      <c r="L23" s="3"/>
      <c r="M23" s="3"/>
      <c r="N23" s="3"/>
      <c r="O23" s="3"/>
      <c r="P23" s="3"/>
      <c r="Q23" s="3"/>
      <c r="R23" s="3"/>
      <c r="S23" s="3"/>
      <c r="T23" s="3"/>
      <c r="U23" s="3"/>
      <c r="V23" s="3"/>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row>
    <row r="24" spans="1:256" s="144" customFormat="1" ht="14.65" customHeight="1">
      <c r="A24" s="143"/>
      <c r="B24" s="2"/>
      <c r="C24" s="2"/>
      <c r="D24" s="2"/>
      <c r="E24" s="2"/>
      <c r="F24" s="2"/>
      <c r="G24" s="2"/>
      <c r="H24" s="2"/>
      <c r="I24" s="9"/>
      <c r="J24" s="3"/>
      <c r="K24" s="3"/>
      <c r="L24" s="3"/>
      <c r="M24" s="3"/>
      <c r="N24" s="3"/>
      <c r="O24" s="3"/>
      <c r="P24" s="3"/>
      <c r="Q24" s="3"/>
      <c r="R24" s="3"/>
      <c r="S24" s="3"/>
      <c r="T24" s="3"/>
      <c r="U24" s="3"/>
      <c r="V24" s="3"/>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row r="25" spans="1:256" s="144" customFormat="1" ht="49.5">
      <c r="A25" s="143"/>
      <c r="B25" s="195" t="s">
        <v>16</v>
      </c>
      <c r="C25" s="178" t="s">
        <v>91</v>
      </c>
      <c r="D25" s="153"/>
      <c r="E25" s="146"/>
      <c r="F25" s="146"/>
      <c r="G25" s="146"/>
      <c r="H25" s="147"/>
      <c r="I25" s="9"/>
      <c r="J25" s="3"/>
      <c r="K25" s="3"/>
      <c r="L25" s="3"/>
      <c r="M25" s="3"/>
      <c r="N25" s="3"/>
      <c r="O25" s="3"/>
      <c r="P25" s="3"/>
      <c r="Q25" s="3"/>
      <c r="R25" s="3"/>
      <c r="S25" s="3"/>
      <c r="T25" s="3"/>
      <c r="U25" s="3"/>
      <c r="V25" s="3"/>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row>
    <row r="26" spans="1:256" s="144" customFormat="1" ht="15.2" customHeight="1">
      <c r="A26" s="143"/>
      <c r="B26" s="195"/>
      <c r="C26" s="196" t="s">
        <v>87</v>
      </c>
      <c r="D26" s="154"/>
      <c r="E26" s="155"/>
      <c r="F26" s="155"/>
      <c r="G26" s="156"/>
      <c r="H26" s="156" t="s">
        <v>19</v>
      </c>
      <c r="I26" s="9"/>
      <c r="J26" s="3"/>
      <c r="K26" s="3"/>
      <c r="L26" s="3"/>
      <c r="M26" s="3"/>
      <c r="N26" s="3"/>
      <c r="O26" s="3"/>
      <c r="P26" s="3"/>
      <c r="Q26" s="3"/>
      <c r="R26" s="3"/>
      <c r="S26" s="3"/>
      <c r="T26" s="3"/>
      <c r="U26" s="3"/>
      <c r="V26" s="3"/>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row>
    <row r="27" spans="1:256" s="144" customFormat="1">
      <c r="A27" s="143"/>
      <c r="B27" s="195"/>
      <c r="C27" s="195"/>
      <c r="D27" s="150"/>
      <c r="E27" s="150"/>
      <c r="F27" s="150"/>
      <c r="G27" s="157"/>
      <c r="H27" s="157"/>
      <c r="I27" s="9"/>
      <c r="J27" s="3"/>
      <c r="K27" s="3"/>
      <c r="L27" s="3"/>
      <c r="M27" s="3"/>
      <c r="N27" s="3"/>
      <c r="O27" s="3"/>
      <c r="P27" s="3"/>
      <c r="Q27" s="3"/>
      <c r="R27" s="3"/>
      <c r="S27" s="3"/>
      <c r="T27" s="3"/>
      <c r="U27" s="3"/>
      <c r="V27" s="3"/>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row>
    <row r="28" spans="1:256" s="144" customFormat="1" ht="14.65" customHeight="1">
      <c r="A28" s="143"/>
      <c r="B28" s="2"/>
      <c r="C28" s="2"/>
      <c r="D28" s="2"/>
      <c r="E28" s="2"/>
      <c r="F28" s="2"/>
      <c r="G28" s="2"/>
      <c r="H28" s="2"/>
      <c r="I28" s="9"/>
      <c r="J28" s="3"/>
      <c r="K28" s="3"/>
      <c r="L28" s="3"/>
      <c r="M28" s="3"/>
      <c r="N28" s="3"/>
      <c r="O28" s="3"/>
      <c r="P28" s="3"/>
      <c r="Q28" s="3"/>
      <c r="R28" s="3"/>
      <c r="S28" s="3"/>
      <c r="T28" s="3"/>
      <c r="U28" s="3"/>
      <c r="V28" s="3"/>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row>
    <row r="29" spans="1:256" s="144" customFormat="1" ht="49.5">
      <c r="A29" s="143"/>
      <c r="B29" s="142" t="s">
        <v>20</v>
      </c>
      <c r="C29" s="178" t="s">
        <v>107</v>
      </c>
      <c r="D29" s="146"/>
      <c r="E29" s="146"/>
      <c r="F29" s="146"/>
      <c r="G29" s="146"/>
      <c r="H29" s="147"/>
      <c r="I29" s="9"/>
      <c r="J29" s="3"/>
      <c r="K29" s="3"/>
      <c r="L29" s="3"/>
      <c r="M29" s="3"/>
      <c r="N29" s="3"/>
      <c r="O29" s="3"/>
      <c r="P29" s="3"/>
      <c r="Q29" s="3"/>
      <c r="R29" s="3"/>
      <c r="S29" s="3"/>
      <c r="T29" s="3"/>
      <c r="U29" s="3"/>
      <c r="V29" s="3"/>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row>
    <row r="30" spans="1:256" s="144" customFormat="1" ht="15.2" customHeight="1">
      <c r="A30" s="143"/>
      <c r="B30" s="142"/>
      <c r="C30" s="201" t="s">
        <v>106</v>
      </c>
      <c r="D30" s="155"/>
      <c r="E30" s="155"/>
      <c r="F30" s="155"/>
      <c r="G30" s="156"/>
      <c r="H30" s="156" t="s">
        <v>101</v>
      </c>
      <c r="I30" s="9"/>
      <c r="J30" s="3"/>
      <c r="K30" s="3"/>
      <c r="L30" s="3"/>
      <c r="M30" s="3"/>
      <c r="N30" s="3"/>
      <c r="O30" s="3"/>
      <c r="P30" s="3"/>
      <c r="Q30" s="3"/>
      <c r="R30" s="3"/>
      <c r="S30" s="3"/>
      <c r="T30" s="3"/>
      <c r="U30" s="3"/>
      <c r="V30" s="3"/>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spans="1:256" s="144" customFormat="1">
      <c r="A31" s="143"/>
      <c r="B31" s="142"/>
      <c r="C31" s="195"/>
      <c r="D31" s="150"/>
      <c r="E31" s="150"/>
      <c r="F31" s="150"/>
      <c r="G31" s="157"/>
      <c r="H31" s="157"/>
      <c r="I31" s="39"/>
      <c r="J31" s="40"/>
      <c r="K31" s="3"/>
      <c r="L31" s="3"/>
      <c r="M31" s="3"/>
      <c r="N31" s="3"/>
      <c r="O31" s="3"/>
      <c r="P31" s="3"/>
      <c r="Q31" s="3"/>
      <c r="R31" s="3"/>
      <c r="S31" s="3"/>
      <c r="T31" s="3"/>
      <c r="U31" s="3"/>
      <c r="V31" s="3"/>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256" s="144" customFormat="1">
      <c r="A32" s="143"/>
      <c r="B32" s="142"/>
      <c r="C32" s="195"/>
      <c r="D32" s="155"/>
      <c r="E32" s="158"/>
      <c r="F32" s="159"/>
      <c r="G32" s="160"/>
      <c r="H32" s="149"/>
      <c r="I32" s="9"/>
      <c r="J32" s="3"/>
      <c r="K32" s="3"/>
      <c r="L32" s="3"/>
      <c r="M32" s="3"/>
      <c r="N32" s="3"/>
      <c r="O32" s="3"/>
      <c r="P32" s="3"/>
      <c r="Q32" s="3"/>
      <c r="R32" s="3"/>
      <c r="S32" s="3"/>
      <c r="T32" s="3"/>
      <c r="U32" s="3"/>
      <c r="V32" s="3"/>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256" s="144" customFormat="1">
      <c r="A33" s="143"/>
      <c r="B33" s="142"/>
      <c r="C33" s="195"/>
      <c r="D33" s="155"/>
      <c r="E33" s="161"/>
      <c r="F33" s="159"/>
      <c r="G33" s="160"/>
      <c r="H33" s="149"/>
      <c r="I33" s="9"/>
      <c r="J33" s="3"/>
      <c r="K33" s="3"/>
      <c r="L33" s="3"/>
      <c r="M33" s="3"/>
      <c r="N33" s="3"/>
      <c r="O33" s="3"/>
      <c r="P33" s="3"/>
      <c r="Q33" s="3"/>
      <c r="R33" s="3"/>
      <c r="S33" s="3"/>
      <c r="T33" s="3"/>
      <c r="U33" s="3"/>
      <c r="V33" s="3"/>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spans="1:256" s="144" customFormat="1">
      <c r="A34" s="143"/>
      <c r="B34" s="142"/>
      <c r="C34" s="2"/>
      <c r="D34" s="2"/>
      <c r="E34" s="2"/>
      <c r="F34" s="2"/>
      <c r="G34" s="2"/>
      <c r="H34" s="2"/>
      <c r="I34" s="9"/>
      <c r="J34" s="3"/>
      <c r="K34" s="3"/>
      <c r="L34" s="3"/>
      <c r="M34" s="3"/>
      <c r="N34" s="3"/>
      <c r="O34" s="3"/>
      <c r="P34" s="3"/>
      <c r="Q34" s="3"/>
      <c r="R34" s="3"/>
      <c r="S34" s="3"/>
      <c r="T34" s="3"/>
      <c r="U34" s="3"/>
      <c r="V34" s="3"/>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row>
    <row r="35" spans="1:256" s="144" customFormat="1" ht="36.75">
      <c r="A35" s="143"/>
      <c r="B35" s="142" t="s">
        <v>28</v>
      </c>
      <c r="C35" s="183" t="s">
        <v>92</v>
      </c>
      <c r="D35" s="146"/>
      <c r="E35" s="146"/>
      <c r="F35" s="146"/>
      <c r="G35" s="146"/>
      <c r="H35" s="147"/>
      <c r="I35" s="9"/>
      <c r="J35" s="3"/>
      <c r="K35" s="3"/>
      <c r="L35" s="3"/>
      <c r="M35" s="3"/>
      <c r="N35" s="3"/>
      <c r="O35" s="3"/>
      <c r="P35" s="3"/>
      <c r="Q35" s="3"/>
      <c r="R35" s="3"/>
      <c r="S35" s="3"/>
      <c r="T35" s="3"/>
      <c r="U35" s="3"/>
      <c r="V35" s="3"/>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s="144" customFormat="1">
      <c r="A36" s="143"/>
      <c r="B36" s="142"/>
      <c r="C36" s="196" t="s">
        <v>87</v>
      </c>
      <c r="D36" s="155"/>
      <c r="E36" s="155"/>
      <c r="F36" s="155"/>
      <c r="G36" s="156"/>
      <c r="H36" s="156" t="s">
        <v>19</v>
      </c>
      <c r="I36" s="9"/>
      <c r="J36" s="3"/>
      <c r="K36" s="3"/>
      <c r="L36" s="3"/>
      <c r="M36" s="3"/>
      <c r="N36" s="3"/>
      <c r="O36" s="3"/>
      <c r="P36" s="3"/>
      <c r="Q36" s="3"/>
      <c r="R36" s="3"/>
      <c r="S36" s="3"/>
      <c r="T36" s="3"/>
      <c r="U36" s="3"/>
      <c r="V36" s="3"/>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256" s="144" customFormat="1">
      <c r="A37" s="143"/>
      <c r="B37" s="142"/>
      <c r="C37" s="195"/>
      <c r="D37" s="150"/>
      <c r="E37" s="150"/>
      <c r="F37" s="150"/>
      <c r="G37" s="157"/>
      <c r="H37" s="157"/>
      <c r="I37" s="9"/>
      <c r="J37" s="3"/>
      <c r="K37" s="3"/>
      <c r="L37" s="3"/>
      <c r="M37" s="3"/>
      <c r="N37" s="3"/>
      <c r="O37" s="3"/>
      <c r="P37" s="3"/>
      <c r="Q37" s="3"/>
      <c r="R37" s="3"/>
      <c r="S37" s="3"/>
      <c r="T37" s="3"/>
      <c r="U37" s="3"/>
      <c r="V37" s="3"/>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row>
    <row r="38" spans="1:256" s="144" customFormat="1">
      <c r="A38" s="143"/>
      <c r="B38" s="142"/>
      <c r="C38" s="2"/>
      <c r="D38" s="2"/>
      <c r="E38" s="2"/>
      <c r="F38" s="2"/>
      <c r="G38" s="2"/>
      <c r="H38" s="2"/>
      <c r="I38" s="9"/>
      <c r="J38" s="3"/>
      <c r="K38" s="3"/>
      <c r="L38" s="3"/>
      <c r="M38" s="3"/>
      <c r="N38" s="3"/>
      <c r="O38" s="3"/>
      <c r="P38" s="3"/>
      <c r="Q38" s="3"/>
      <c r="R38" s="3"/>
      <c r="S38" s="3"/>
      <c r="T38" s="3"/>
      <c r="U38" s="3"/>
      <c r="V38" s="3"/>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row>
    <row r="39" spans="1:256" s="144" customFormat="1" ht="24.75" customHeight="1">
      <c r="A39" s="143"/>
      <c r="B39" s="142" t="s">
        <v>31</v>
      </c>
      <c r="C39" s="48" t="s">
        <v>93</v>
      </c>
      <c r="D39" s="146"/>
      <c r="E39" s="146"/>
      <c r="F39" s="146"/>
      <c r="G39" s="146"/>
      <c r="H39" s="147"/>
      <c r="I39" s="9"/>
      <c r="J39" s="3"/>
      <c r="K39" s="3"/>
      <c r="L39" s="3"/>
      <c r="M39" s="3"/>
      <c r="N39" s="3"/>
      <c r="O39" s="3"/>
      <c r="P39" s="3"/>
      <c r="Q39" s="3"/>
      <c r="R39" s="3"/>
      <c r="S39" s="3"/>
      <c r="T39" s="3"/>
      <c r="U39" s="3"/>
      <c r="V39" s="3"/>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row>
    <row r="40" spans="1:256" s="144" customFormat="1">
      <c r="A40" s="143"/>
      <c r="B40" s="142"/>
      <c r="C40" s="196" t="s">
        <v>87</v>
      </c>
      <c r="D40" s="155"/>
      <c r="E40" s="148"/>
      <c r="F40" s="155"/>
      <c r="G40" s="156"/>
      <c r="H40" s="156" t="s">
        <v>19</v>
      </c>
      <c r="I40" s="9" t="s">
        <v>30</v>
      </c>
      <c r="J40" s="3"/>
      <c r="K40" s="3"/>
      <c r="L40" s="3"/>
      <c r="M40" s="3"/>
      <c r="N40" s="3"/>
      <c r="O40" s="3"/>
      <c r="P40" s="3"/>
      <c r="Q40" s="3"/>
      <c r="R40" s="3"/>
      <c r="S40" s="3"/>
      <c r="T40" s="3"/>
      <c r="U40" s="3"/>
      <c r="V40" s="3"/>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row>
    <row r="41" spans="1:256" s="144" customFormat="1" ht="15.2" customHeight="1">
      <c r="A41" s="143"/>
      <c r="B41" s="142"/>
      <c r="C41" s="195"/>
      <c r="D41" s="150"/>
      <c r="E41" s="151"/>
      <c r="F41" s="150"/>
      <c r="G41" s="157"/>
      <c r="H41" s="157"/>
      <c r="I41" s="9"/>
      <c r="J41" s="3"/>
      <c r="K41" s="3"/>
      <c r="L41" s="3"/>
      <c r="M41" s="3"/>
      <c r="N41" s="3"/>
      <c r="O41" s="3"/>
      <c r="P41" s="3"/>
      <c r="Q41" s="3"/>
      <c r="R41" s="3"/>
      <c r="S41" s="3"/>
      <c r="T41" s="3"/>
      <c r="U41" s="3"/>
      <c r="V41" s="3"/>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row>
    <row r="42" spans="1:256" s="144" customFormat="1">
      <c r="A42" s="143"/>
      <c r="C42" s="2"/>
      <c r="D42" s="2"/>
      <c r="E42" s="2"/>
      <c r="F42" s="2"/>
      <c r="G42" s="2"/>
      <c r="H42" s="2"/>
      <c r="I42" s="9"/>
      <c r="J42" s="3"/>
      <c r="K42" s="3"/>
      <c r="L42" s="3"/>
      <c r="M42" s="3"/>
      <c r="N42" s="3"/>
      <c r="O42" s="3"/>
      <c r="P42" s="3"/>
      <c r="Q42" s="3"/>
      <c r="R42" s="3"/>
      <c r="S42" s="3"/>
      <c r="T42" s="3"/>
      <c r="U42" s="3"/>
      <c r="V42" s="3"/>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row>
    <row r="43" spans="1:256" s="144" customFormat="1" ht="69" customHeight="1">
      <c r="A43" s="143"/>
      <c r="B43" s="184" t="s">
        <v>35</v>
      </c>
      <c r="C43" s="178" t="s">
        <v>94</v>
      </c>
      <c r="D43" s="146"/>
      <c r="E43" s="146"/>
      <c r="F43" s="146"/>
      <c r="G43" s="146"/>
      <c r="H43" s="147"/>
      <c r="I43" s="9"/>
      <c r="J43" s="3"/>
      <c r="K43" s="3"/>
      <c r="L43" s="3"/>
      <c r="M43" s="3"/>
      <c r="N43" s="3"/>
      <c r="O43" s="3"/>
      <c r="P43" s="3"/>
      <c r="Q43" s="3"/>
      <c r="R43" s="3"/>
      <c r="S43" s="3"/>
      <c r="T43" s="3"/>
      <c r="U43" s="3"/>
      <c r="V43" s="3"/>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row>
    <row r="44" spans="1:256" s="144" customFormat="1">
      <c r="A44" s="143"/>
      <c r="B44" s="195"/>
      <c r="C44" s="196" t="s">
        <v>87</v>
      </c>
      <c r="D44" s="155"/>
      <c r="E44" s="155"/>
      <c r="F44" s="155"/>
      <c r="G44" s="156"/>
      <c r="H44" s="156" t="s">
        <v>19</v>
      </c>
      <c r="I44" s="9"/>
      <c r="J44" s="3"/>
      <c r="K44" s="3"/>
      <c r="L44" s="3"/>
      <c r="M44" s="3"/>
      <c r="N44" s="3"/>
      <c r="O44" s="3"/>
      <c r="P44" s="3"/>
      <c r="Q44" s="3"/>
      <c r="R44" s="3"/>
      <c r="S44" s="3"/>
      <c r="T44" s="3"/>
      <c r="U44" s="3"/>
      <c r="V44" s="3"/>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row>
    <row r="45" spans="1:256" s="144" customFormat="1" ht="15.2" customHeight="1">
      <c r="A45" s="143"/>
      <c r="B45" s="195"/>
      <c r="C45" s="195"/>
      <c r="D45" s="150"/>
      <c r="E45" s="150"/>
      <c r="F45" s="150"/>
      <c r="G45" s="157"/>
      <c r="H45" s="157"/>
      <c r="I45" s="9"/>
      <c r="J45" s="3"/>
      <c r="K45" s="3"/>
      <c r="L45" s="3"/>
      <c r="M45" s="3"/>
      <c r="N45" s="3"/>
      <c r="O45" s="3"/>
      <c r="P45" s="3"/>
      <c r="Q45" s="3"/>
      <c r="R45" s="3"/>
      <c r="S45" s="3"/>
      <c r="T45" s="3"/>
      <c r="U45" s="3"/>
      <c r="V45" s="3"/>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row>
    <row r="46" spans="1:256" s="144" customFormat="1">
      <c r="A46" s="143"/>
      <c r="B46" s="195"/>
      <c r="C46" s="2"/>
      <c r="D46" s="2"/>
      <c r="E46" s="2"/>
      <c r="F46" s="2"/>
      <c r="G46" s="2"/>
      <c r="H46" s="2"/>
      <c r="I46" s="9"/>
      <c r="J46" s="3"/>
      <c r="K46" s="3"/>
      <c r="L46" s="3"/>
      <c r="M46" s="3"/>
      <c r="N46" s="3"/>
      <c r="O46" s="3"/>
      <c r="P46" s="3"/>
      <c r="Q46" s="3"/>
      <c r="R46" s="3"/>
      <c r="S46" s="3"/>
      <c r="T46" s="3"/>
      <c r="U46" s="3"/>
      <c r="V46" s="3"/>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row>
    <row r="47" spans="1:256" s="144" customFormat="1" ht="51.75" customHeight="1">
      <c r="A47" s="143"/>
      <c r="B47" s="185" t="s">
        <v>37</v>
      </c>
      <c r="C47" s="178" t="s">
        <v>95</v>
      </c>
      <c r="D47" s="146"/>
      <c r="E47" s="146"/>
      <c r="F47" s="146"/>
      <c r="G47" s="146"/>
      <c r="H47" s="147"/>
      <c r="I47" s="9"/>
      <c r="J47" s="3"/>
      <c r="K47" s="3"/>
      <c r="L47" s="3"/>
      <c r="M47" s="3"/>
      <c r="N47" s="3"/>
      <c r="O47" s="3"/>
      <c r="P47" s="3"/>
      <c r="Q47" s="3"/>
      <c r="R47" s="3"/>
      <c r="S47" s="3"/>
      <c r="T47" s="3"/>
      <c r="U47" s="3"/>
      <c r="V47" s="3"/>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spans="1:256" s="144" customFormat="1">
      <c r="A48" s="143"/>
      <c r="B48" s="195"/>
      <c r="C48" s="196" t="s">
        <v>87</v>
      </c>
      <c r="D48" s="155"/>
      <c r="E48" s="148" t="s">
        <v>7</v>
      </c>
      <c r="F48" s="155"/>
      <c r="G48" s="156"/>
      <c r="H48" s="156" t="s">
        <v>19</v>
      </c>
      <c r="I48" s="9"/>
      <c r="J48" s="3"/>
      <c r="K48" s="3"/>
      <c r="L48" s="3"/>
      <c r="M48" s="3"/>
      <c r="N48" s="3"/>
      <c r="O48" s="3"/>
      <c r="P48" s="3"/>
      <c r="Q48" s="3"/>
      <c r="R48" s="3"/>
      <c r="S48" s="3"/>
      <c r="T48" s="3"/>
      <c r="U48" s="3"/>
      <c r="V48" s="3"/>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row>
    <row r="49" spans="1:256" s="144" customFormat="1" ht="15.2" customHeight="1">
      <c r="A49" s="143"/>
      <c r="B49" s="195"/>
      <c r="C49" s="195"/>
      <c r="D49" s="150"/>
      <c r="E49" s="151"/>
      <c r="F49" s="150"/>
      <c r="G49" s="157"/>
      <c r="H49" s="157"/>
      <c r="I49" s="9"/>
      <c r="J49" s="3"/>
      <c r="K49" s="3"/>
      <c r="L49" s="3"/>
      <c r="M49" s="3"/>
      <c r="N49" s="3"/>
      <c r="O49" s="3"/>
      <c r="P49" s="3"/>
      <c r="Q49" s="3"/>
      <c r="R49" s="3"/>
      <c r="S49" s="3"/>
      <c r="T49" s="3"/>
      <c r="U49" s="3"/>
      <c r="V49" s="3"/>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row>
    <row r="50" spans="1:256" s="144" customFormat="1">
      <c r="A50" s="143"/>
      <c r="B50" s="195"/>
      <c r="C50" s="2"/>
      <c r="D50" s="2"/>
      <c r="E50" s="2"/>
      <c r="F50" s="2"/>
      <c r="G50" s="2"/>
      <c r="H50" s="2"/>
      <c r="I50" s="9"/>
      <c r="J50" s="3"/>
      <c r="K50" s="3"/>
      <c r="L50" s="3"/>
      <c r="M50" s="3"/>
      <c r="N50" s="3"/>
      <c r="O50" s="3"/>
      <c r="P50" s="3"/>
      <c r="Q50" s="3"/>
      <c r="R50" s="3"/>
      <c r="S50" s="3"/>
      <c r="T50" s="3"/>
      <c r="U50" s="3"/>
      <c r="V50" s="3"/>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row>
    <row r="51" spans="1:256" s="144" customFormat="1" ht="36.75">
      <c r="A51" s="143"/>
      <c r="B51" s="184" t="s">
        <v>40</v>
      </c>
      <c r="C51" s="178" t="s">
        <v>96</v>
      </c>
      <c r="D51" s="146"/>
      <c r="E51" s="146"/>
      <c r="F51" s="146"/>
      <c r="G51" s="146"/>
      <c r="H51" s="147"/>
      <c r="I51" s="9"/>
      <c r="J51" s="3"/>
      <c r="K51" s="3"/>
      <c r="L51" s="3"/>
      <c r="M51" s="3"/>
      <c r="N51" s="3"/>
      <c r="O51" s="3"/>
      <c r="P51" s="3"/>
      <c r="Q51" s="3"/>
      <c r="R51" s="3"/>
      <c r="S51" s="3"/>
      <c r="T51" s="3"/>
      <c r="U51" s="3"/>
      <c r="V51" s="3"/>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row>
    <row r="52" spans="1:256" s="144" customFormat="1">
      <c r="A52" s="143"/>
      <c r="B52" s="195"/>
      <c r="C52" s="200" t="s">
        <v>42</v>
      </c>
      <c r="D52" s="155"/>
      <c r="E52" s="148" t="s">
        <v>7</v>
      </c>
      <c r="F52" s="155"/>
      <c r="G52" s="156"/>
      <c r="H52" s="156" t="s">
        <v>19</v>
      </c>
      <c r="I52" s="9"/>
      <c r="J52" s="3"/>
      <c r="K52" s="3"/>
      <c r="L52" s="3"/>
      <c r="M52" s="3"/>
      <c r="N52" s="3"/>
      <c r="O52" s="3"/>
      <c r="P52" s="3"/>
      <c r="Q52" s="3"/>
      <c r="R52" s="3"/>
      <c r="S52" s="3"/>
      <c r="T52" s="3"/>
      <c r="U52" s="3"/>
      <c r="V52" s="3"/>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row>
    <row r="53" spans="1:256" s="144" customFormat="1" ht="15.2" customHeight="1">
      <c r="A53" s="143"/>
      <c r="B53" s="195"/>
      <c r="C53" s="195"/>
      <c r="D53" s="150"/>
      <c r="E53" s="151"/>
      <c r="F53" s="150"/>
      <c r="G53" s="157"/>
      <c r="H53" s="157"/>
      <c r="I53" s="9"/>
      <c r="J53" s="3"/>
      <c r="K53" s="3"/>
      <c r="L53" s="3"/>
      <c r="M53" s="3"/>
      <c r="N53" s="3"/>
      <c r="O53" s="3"/>
      <c r="P53" s="3"/>
      <c r="Q53" s="3"/>
      <c r="R53" s="3"/>
      <c r="S53" s="3"/>
      <c r="T53" s="3"/>
      <c r="U53" s="3"/>
      <c r="V53" s="3"/>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row>
    <row r="54" spans="1:256" s="144" customFormat="1">
      <c r="A54" s="143"/>
      <c r="B54" s="195"/>
      <c r="C54" s="2"/>
      <c r="D54" s="2"/>
      <c r="E54" s="2"/>
      <c r="F54" s="2"/>
      <c r="G54" s="2"/>
      <c r="H54" s="2"/>
      <c r="I54" s="9"/>
      <c r="J54" s="3"/>
      <c r="K54" s="3"/>
      <c r="L54" s="3"/>
      <c r="M54" s="3"/>
      <c r="N54" s="3"/>
      <c r="O54" s="3"/>
      <c r="P54" s="3"/>
      <c r="Q54" s="3"/>
      <c r="R54" s="3"/>
      <c r="S54" s="3"/>
      <c r="T54" s="3"/>
      <c r="U54" s="3"/>
      <c r="V54" s="3"/>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row>
    <row r="55" spans="1:256" s="144" customFormat="1" ht="35.25">
      <c r="A55" s="143"/>
      <c r="B55" s="185" t="s">
        <v>43</v>
      </c>
      <c r="C55" s="180" t="s">
        <v>111</v>
      </c>
      <c r="D55" s="146"/>
      <c r="E55" s="146"/>
      <c r="F55" s="146"/>
      <c r="G55" s="146"/>
      <c r="H55" s="147"/>
      <c r="I55" s="9"/>
      <c r="J55" s="3"/>
      <c r="K55" s="3"/>
      <c r="L55" s="3"/>
      <c r="M55" s="3"/>
      <c r="N55" s="3"/>
      <c r="O55" s="3"/>
      <c r="P55" s="3"/>
      <c r="Q55" s="3"/>
      <c r="R55" s="3"/>
      <c r="S55" s="3"/>
      <c r="T55" s="3"/>
      <c r="U55" s="3"/>
      <c r="V55" s="3"/>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row>
    <row r="56" spans="1:256" s="144" customFormat="1">
      <c r="A56" s="143"/>
      <c r="B56" s="195"/>
      <c r="C56" s="200"/>
      <c r="D56" s="155"/>
      <c r="E56" s="148" t="s">
        <v>7</v>
      </c>
      <c r="F56" s="155"/>
      <c r="G56" s="156"/>
      <c r="H56" s="156"/>
      <c r="I56" s="9"/>
      <c r="J56" s="3"/>
      <c r="K56" s="3"/>
      <c r="L56" s="3"/>
      <c r="M56" s="3"/>
      <c r="N56" s="3"/>
      <c r="O56" s="3"/>
      <c r="P56" s="3"/>
      <c r="Q56" s="3"/>
      <c r="R56" s="3"/>
      <c r="S56" s="3"/>
      <c r="T56" s="3"/>
      <c r="U56" s="3"/>
      <c r="V56" s="3"/>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row>
    <row r="57" spans="1:256" s="144" customFormat="1" ht="15.2" customHeight="1">
      <c r="A57" s="143"/>
      <c r="B57" s="195"/>
      <c r="C57" s="195"/>
      <c r="D57" s="150"/>
      <c r="E57" s="151"/>
      <c r="F57" s="150"/>
      <c r="G57" s="157"/>
      <c r="H57" s="157"/>
      <c r="I57" s="9"/>
      <c r="J57" s="3"/>
      <c r="K57" s="3"/>
      <c r="L57" s="3"/>
      <c r="M57" s="3"/>
      <c r="N57" s="3"/>
      <c r="O57" s="3"/>
      <c r="P57" s="3"/>
      <c r="Q57" s="3"/>
      <c r="R57" s="3"/>
      <c r="S57" s="3"/>
      <c r="T57" s="3"/>
      <c r="U57" s="3"/>
      <c r="V57" s="3"/>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row>
    <row r="58" spans="1:256" s="144" customFormat="1">
      <c r="A58" s="143"/>
      <c r="B58" s="195"/>
      <c r="C58" s="2"/>
      <c r="D58" s="2"/>
      <c r="E58" s="2"/>
      <c r="F58" s="2"/>
      <c r="G58" s="2"/>
      <c r="H58" s="2"/>
      <c r="I58" s="9"/>
      <c r="J58" s="3"/>
      <c r="K58" s="3"/>
      <c r="L58" s="3"/>
      <c r="M58" s="3"/>
      <c r="N58" s="3"/>
      <c r="O58" s="3"/>
      <c r="P58" s="3"/>
      <c r="Q58" s="3"/>
      <c r="R58" s="3"/>
      <c r="S58" s="3"/>
      <c r="T58" s="3"/>
      <c r="U58" s="3"/>
      <c r="V58" s="3"/>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row>
    <row r="59" spans="1:256" s="144" customFormat="1" ht="62.25">
      <c r="A59" s="143"/>
      <c r="B59" s="184" t="s">
        <v>46</v>
      </c>
      <c r="C59" s="183" t="s">
        <v>112</v>
      </c>
      <c r="D59" s="146"/>
      <c r="E59" s="146"/>
      <c r="F59" s="146"/>
      <c r="G59" s="146"/>
      <c r="H59" s="147"/>
      <c r="I59" s="9"/>
      <c r="J59" s="3"/>
      <c r="K59" s="3"/>
      <c r="L59" s="3"/>
      <c r="M59" s="3"/>
      <c r="N59" s="3"/>
      <c r="O59" s="3"/>
      <c r="P59" s="3"/>
      <c r="Q59" s="3"/>
      <c r="R59" s="3"/>
      <c r="S59" s="3"/>
      <c r="T59" s="3"/>
      <c r="U59" s="3"/>
      <c r="V59" s="3"/>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row>
    <row r="60" spans="1:256" s="144" customFormat="1">
      <c r="A60" s="143"/>
      <c r="B60" s="195"/>
      <c r="C60" s="201" t="s">
        <v>48</v>
      </c>
      <c r="D60" s="155"/>
      <c r="E60" s="148" t="s">
        <v>23</v>
      </c>
      <c r="F60" s="148" t="s">
        <v>49</v>
      </c>
      <c r="G60" s="148" t="s">
        <v>9</v>
      </c>
      <c r="H60" s="149"/>
      <c r="I60" s="9"/>
      <c r="J60" s="3"/>
      <c r="K60" s="3"/>
      <c r="L60" s="3"/>
      <c r="M60" s="3"/>
      <c r="N60" s="3"/>
      <c r="O60" s="3"/>
      <c r="P60" s="3"/>
      <c r="Q60" s="3"/>
      <c r="R60" s="3"/>
      <c r="S60" s="3"/>
      <c r="T60" s="3"/>
      <c r="U60" s="3"/>
      <c r="V60" s="3"/>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row>
    <row r="61" spans="1:256" s="144" customFormat="1" ht="15.2" customHeight="1">
      <c r="A61" s="143"/>
      <c r="B61" s="195"/>
      <c r="C61" s="201"/>
      <c r="D61" s="162"/>
      <c r="E61" s="158">
        <v>1</v>
      </c>
      <c r="F61" s="160"/>
      <c r="G61" s="164" t="e">
        <f ca="1">'ARTT 11-13'!H12</f>
        <v>#VALUE!</v>
      </c>
      <c r="H61" s="149"/>
      <c r="I61" s="9"/>
      <c r="J61" s="3"/>
      <c r="K61" s="3"/>
      <c r="L61" s="3"/>
      <c r="M61" s="3"/>
      <c r="N61" s="3"/>
      <c r="O61" s="3"/>
      <c r="P61" s="3"/>
      <c r="Q61" s="3"/>
      <c r="R61" s="3"/>
      <c r="S61" s="3"/>
      <c r="T61" s="3"/>
      <c r="U61" s="3"/>
      <c r="V61" s="3"/>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row>
    <row r="62" spans="1:256" s="144" customFormat="1">
      <c r="A62" s="143"/>
      <c r="B62" s="195"/>
      <c r="C62" s="195"/>
      <c r="D62" s="155"/>
      <c r="E62" s="158">
        <v>2</v>
      </c>
      <c r="F62" s="160"/>
      <c r="G62" s="164" t="e">
        <f ca="1">'ARTT 11-13'!H13</f>
        <v>#VALUE!</v>
      </c>
      <c r="H62" s="149"/>
      <c r="I62" s="9"/>
      <c r="J62" s="3"/>
      <c r="K62" s="3"/>
      <c r="L62" s="3"/>
      <c r="M62" s="3"/>
      <c r="N62" s="3"/>
      <c r="O62" s="3"/>
      <c r="P62" s="3"/>
      <c r="Q62" s="3"/>
      <c r="R62" s="3"/>
      <c r="S62" s="3"/>
      <c r="T62" s="3"/>
      <c r="U62" s="3"/>
      <c r="V62" s="3"/>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row>
    <row r="63" spans="1:256" s="144" customFormat="1">
      <c r="A63" s="143"/>
      <c r="B63" s="2"/>
      <c r="C63" s="195"/>
      <c r="D63" s="155"/>
      <c r="E63" s="161">
        <v>3</v>
      </c>
      <c r="F63" s="160"/>
      <c r="G63" s="164" t="e">
        <f ca="1">'ARTT 11-13'!H14</f>
        <v>#VALUE!</v>
      </c>
      <c r="H63" s="149"/>
      <c r="I63" s="9"/>
      <c r="J63" s="3"/>
      <c r="K63" s="3"/>
      <c r="L63" s="3"/>
      <c r="M63" s="3"/>
      <c r="N63" s="3"/>
      <c r="O63" s="3"/>
      <c r="P63" s="3"/>
      <c r="Q63" s="3"/>
      <c r="R63" s="3"/>
      <c r="S63" s="3"/>
      <c r="T63" s="3"/>
      <c r="U63" s="3"/>
      <c r="V63" s="3"/>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row>
    <row r="64" spans="1:256" s="144" customFormat="1">
      <c r="A64" s="143"/>
      <c r="B64" s="142"/>
      <c r="C64" s="42"/>
      <c r="D64" s="155"/>
      <c r="E64" s="161">
        <v>4</v>
      </c>
      <c r="F64" s="160"/>
      <c r="G64" s="164" t="e">
        <f ca="1">'ARTT 11-13'!H15</f>
        <v>#VALUE!</v>
      </c>
      <c r="H64" s="149"/>
      <c r="I64" s="9"/>
      <c r="J64" s="3"/>
      <c r="K64" s="3"/>
      <c r="L64" s="3"/>
      <c r="M64" s="3"/>
      <c r="N64" s="3"/>
      <c r="O64" s="3"/>
      <c r="P64" s="3"/>
      <c r="Q64" s="3"/>
      <c r="R64" s="3"/>
      <c r="S64" s="3"/>
      <c r="T64" s="3"/>
      <c r="U64" s="3"/>
      <c r="V64" s="3"/>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row>
    <row r="65" spans="1:256" s="144" customFormat="1" ht="15.2" customHeight="1">
      <c r="A65" s="143"/>
      <c r="B65" s="142"/>
      <c r="C65" s="42"/>
      <c r="D65" s="155"/>
      <c r="E65" s="161">
        <v>5</v>
      </c>
      <c r="F65" s="160"/>
      <c r="G65" s="164" t="e">
        <f ca="1">'ARTT 11-13'!H16</f>
        <v>#VALUE!</v>
      </c>
      <c r="H65" s="149"/>
      <c r="I65" s="9"/>
      <c r="J65" s="3"/>
      <c r="K65" s="3"/>
      <c r="L65" s="3"/>
      <c r="M65" s="3"/>
      <c r="N65" s="3"/>
      <c r="O65" s="3"/>
      <c r="P65" s="3"/>
      <c r="Q65" s="3"/>
      <c r="R65" s="3"/>
      <c r="S65" s="3"/>
      <c r="T65" s="3"/>
      <c r="U65" s="3"/>
      <c r="V65" s="3"/>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row>
    <row r="66" spans="1:256" s="144" customFormat="1">
      <c r="A66" s="143"/>
      <c r="B66" s="142"/>
      <c r="C66" s="42"/>
      <c r="D66" s="155"/>
      <c r="E66" s="161">
        <v>6</v>
      </c>
      <c r="F66" s="160"/>
      <c r="G66" s="164" t="e">
        <f ca="1">'ARTT 11-13'!H17</f>
        <v>#VALUE!</v>
      </c>
      <c r="H66" s="149"/>
      <c r="I66" s="9"/>
      <c r="J66" s="3"/>
      <c r="K66" s="3"/>
      <c r="L66" s="3"/>
      <c r="M66" s="3"/>
      <c r="N66" s="3"/>
      <c r="O66" s="3"/>
      <c r="P66" s="3"/>
      <c r="Q66" s="3"/>
      <c r="R66" s="3"/>
      <c r="S66" s="3"/>
      <c r="T66" s="3"/>
      <c r="U66" s="3"/>
      <c r="V66" s="3"/>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row>
    <row r="67" spans="1:256" s="144" customFormat="1">
      <c r="A67" s="143"/>
      <c r="B67" s="142"/>
      <c r="C67" s="42"/>
      <c r="D67" s="162"/>
      <c r="E67" s="148" t="s">
        <v>25</v>
      </c>
      <c r="F67" s="165" t="s">
        <v>27</v>
      </c>
      <c r="G67" s="165" t="s">
        <v>27</v>
      </c>
      <c r="H67" s="149"/>
      <c r="I67" s="9"/>
      <c r="J67" s="3"/>
      <c r="K67" s="3"/>
      <c r="L67" s="3"/>
      <c r="M67" s="3"/>
      <c r="N67" s="3"/>
      <c r="O67" s="3"/>
      <c r="P67" s="3"/>
      <c r="Q67" s="3"/>
      <c r="R67" s="3"/>
      <c r="S67" s="3"/>
      <c r="T67" s="3"/>
      <c r="U67" s="3"/>
      <c r="V67" s="3"/>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row>
    <row r="68" spans="1:256" s="144" customFormat="1">
      <c r="A68" s="143"/>
      <c r="B68" s="142"/>
      <c r="C68" s="44"/>
      <c r="D68" s="150"/>
      <c r="E68" s="163"/>
      <c r="F68" s="163"/>
      <c r="G68" s="166" t="e">
        <f>SUM(G61:G66)</f>
        <v>#VALUE!</v>
      </c>
      <c r="H68" s="152"/>
      <c r="I68" s="9"/>
      <c r="J68" s="3"/>
      <c r="K68" s="3"/>
      <c r="L68" s="3"/>
      <c r="M68" s="3"/>
      <c r="N68" s="3"/>
      <c r="O68" s="3"/>
      <c r="P68" s="3"/>
      <c r="Q68" s="3"/>
      <c r="R68" s="3"/>
      <c r="S68" s="3"/>
      <c r="T68" s="3"/>
      <c r="U68" s="3"/>
      <c r="V68" s="3"/>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row>
    <row r="69" spans="1:256" s="144" customFormat="1">
      <c r="A69" s="143"/>
      <c r="B69" s="142"/>
      <c r="C69" s="2"/>
      <c r="D69" s="2"/>
      <c r="E69" s="2"/>
      <c r="F69" s="2"/>
      <c r="G69" s="2"/>
      <c r="H69" s="2"/>
      <c r="I69" s="9"/>
      <c r="J69" s="3"/>
      <c r="K69" s="3"/>
      <c r="L69" s="3"/>
      <c r="M69" s="3"/>
      <c r="N69" s="3"/>
      <c r="O69" s="3"/>
      <c r="P69" s="3"/>
      <c r="Q69" s="3"/>
      <c r="R69" s="3"/>
      <c r="S69" s="3"/>
      <c r="T69" s="3"/>
      <c r="U69" s="3"/>
      <c r="V69" s="3"/>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row>
    <row r="70" spans="1:256" s="144" customFormat="1" ht="80.25">
      <c r="A70" s="143"/>
      <c r="B70" s="142" t="s">
        <v>50</v>
      </c>
      <c r="C70" s="183" t="s">
        <v>113</v>
      </c>
      <c r="D70" s="167"/>
      <c r="E70" s="146"/>
      <c r="F70" s="146"/>
      <c r="G70" s="146"/>
      <c r="H70" s="147"/>
      <c r="I70" s="9"/>
      <c r="J70" s="3"/>
      <c r="K70" s="3"/>
      <c r="L70" s="3"/>
      <c r="M70" s="3"/>
      <c r="N70" s="3"/>
      <c r="O70" s="3"/>
      <c r="P70" s="3"/>
      <c r="Q70" s="3"/>
      <c r="R70" s="3"/>
      <c r="S70" s="3"/>
      <c r="T70" s="3"/>
      <c r="U70" s="3"/>
      <c r="V70" s="3"/>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row>
    <row r="71" spans="1:256" s="144" customFormat="1">
      <c r="A71" s="143"/>
      <c r="B71" s="142"/>
      <c r="C71" s="201"/>
      <c r="D71" s="168"/>
      <c r="E71" s="148" t="s">
        <v>53</v>
      </c>
      <c r="F71" s="148" t="s">
        <v>54</v>
      </c>
      <c r="G71" s="148" t="s">
        <v>9</v>
      </c>
      <c r="H71" s="156" t="s">
        <v>55</v>
      </c>
      <c r="I71" s="9"/>
      <c r="J71" s="3"/>
      <c r="K71" s="3"/>
      <c r="L71" s="3"/>
      <c r="M71" s="3"/>
      <c r="N71" s="3"/>
      <c r="O71" s="3"/>
      <c r="P71" s="3"/>
      <c r="Q71" s="3"/>
      <c r="R71" s="3"/>
      <c r="S71" s="3"/>
      <c r="T71" s="3"/>
      <c r="U71" s="3"/>
      <c r="V71" s="3"/>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row>
    <row r="72" spans="1:256" s="144" customFormat="1">
      <c r="A72" s="143"/>
      <c r="B72" s="142"/>
      <c r="C72" s="201"/>
      <c r="D72" s="168"/>
      <c r="E72" s="158">
        <v>1</v>
      </c>
      <c r="F72" s="160"/>
      <c r="G72" s="169" t="e">
        <f ca="1">(IF('ARTT 11-13'!H31,IF('ARTT 11-13'!H31,'ARTT 11-13'!H31)))*(1+H72)</f>
        <v>#VALUE!</v>
      </c>
      <c r="H72" s="170"/>
      <c r="I72" s="9"/>
      <c r="J72" s="3"/>
      <c r="K72" s="3"/>
      <c r="L72" s="3"/>
      <c r="M72" s="3"/>
      <c r="N72" s="3"/>
      <c r="O72" s="3"/>
      <c r="P72" s="3"/>
      <c r="Q72" s="3"/>
      <c r="R72" s="3"/>
      <c r="S72" s="3"/>
      <c r="T72" s="3"/>
      <c r="U72" s="3"/>
      <c r="V72" s="3"/>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row>
    <row r="73" spans="1:256" s="144" customFormat="1">
      <c r="A73" s="143"/>
      <c r="B73" s="142"/>
      <c r="C73" s="201"/>
      <c r="D73" s="168"/>
      <c r="E73" s="158">
        <v>2</v>
      </c>
      <c r="F73" s="160"/>
      <c r="G73" s="169" t="e">
        <f ca="1">(IF('ARTT 11-13'!H32,IF('ARTT 11-13'!H32,'ARTT 11-13'!H32)))*(1+H73)</f>
        <v>#VALUE!</v>
      </c>
      <c r="H73" s="170"/>
      <c r="I73" s="9"/>
      <c r="J73" s="3"/>
      <c r="K73" s="3"/>
      <c r="L73" s="3"/>
      <c r="M73" s="3"/>
      <c r="N73" s="3"/>
      <c r="O73" s="3"/>
      <c r="P73" s="3"/>
      <c r="Q73" s="3"/>
      <c r="R73" s="3"/>
      <c r="S73" s="3"/>
      <c r="T73" s="3"/>
      <c r="U73" s="3"/>
      <c r="V73" s="3"/>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row>
    <row r="74" spans="1:256" s="144" customFormat="1">
      <c r="A74" s="143"/>
      <c r="B74" s="2"/>
      <c r="C74" s="201"/>
      <c r="D74" s="168"/>
      <c r="E74" s="161">
        <v>3</v>
      </c>
      <c r="F74" s="160"/>
      <c r="G74" s="169" t="e">
        <f ca="1">(IF('ARTT 11-13'!H33,IF('ARTT 11-13'!H33,'ARTT 11-13'!H33)))*(1+H74)</f>
        <v>#VALUE!</v>
      </c>
      <c r="H74" s="170"/>
      <c r="I74" s="9"/>
      <c r="J74" s="3"/>
      <c r="K74" s="3"/>
      <c r="L74" s="3"/>
      <c r="M74" s="3"/>
      <c r="N74" s="3"/>
      <c r="O74" s="3"/>
      <c r="P74" s="3"/>
      <c r="Q74" s="3"/>
      <c r="R74" s="3"/>
      <c r="S74" s="3"/>
      <c r="T74" s="3"/>
      <c r="U74" s="3"/>
      <c r="V74" s="3"/>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row>
    <row r="75" spans="1:256" s="144" customFormat="1">
      <c r="A75" s="143"/>
      <c r="B75" s="142"/>
      <c r="C75" s="195"/>
      <c r="D75" s="168"/>
      <c r="E75" s="161">
        <v>4</v>
      </c>
      <c r="F75" s="160"/>
      <c r="G75" s="169" t="e">
        <f ca="1">(IF('ARTT 11-13'!H34,IF('ARTT 11-13'!H34,'ARTT 11-13'!H34)))*(1+H75)</f>
        <v>#VALUE!</v>
      </c>
      <c r="H75" s="170"/>
      <c r="I75" s="9"/>
      <c r="J75" s="3"/>
      <c r="K75" s="3"/>
      <c r="L75" s="3"/>
      <c r="M75" s="3"/>
      <c r="N75" s="3"/>
      <c r="O75" s="3"/>
      <c r="P75" s="3"/>
      <c r="Q75" s="3"/>
      <c r="R75" s="3"/>
      <c r="S75" s="3"/>
      <c r="T75" s="3"/>
      <c r="U75" s="3"/>
      <c r="V75" s="3"/>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row>
    <row r="76" spans="1:256" s="144" customFormat="1" ht="15.2" customHeight="1">
      <c r="A76" s="143"/>
      <c r="B76" s="142"/>
      <c r="C76" s="195"/>
      <c r="D76" s="168"/>
      <c r="E76" s="161">
        <v>5</v>
      </c>
      <c r="F76" s="160"/>
      <c r="G76" s="169" t="e">
        <f ca="1">(IF('ARTT 11-13'!H35,IF('ARTT 11-13'!H35,'ARTT 11-13'!H35)))*(1+H76)</f>
        <v>#VALUE!</v>
      </c>
      <c r="H76" s="170"/>
      <c r="I76" s="9"/>
      <c r="J76" s="3"/>
      <c r="K76" s="3"/>
      <c r="L76" s="3"/>
      <c r="M76" s="3"/>
      <c r="N76" s="3"/>
      <c r="O76" s="3"/>
      <c r="P76" s="3"/>
      <c r="Q76" s="3"/>
      <c r="R76" s="3"/>
      <c r="S76" s="3"/>
      <c r="T76" s="3"/>
      <c r="U76" s="3"/>
      <c r="V76" s="3"/>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row>
    <row r="77" spans="1:256" s="144" customFormat="1">
      <c r="A77" s="143"/>
      <c r="B77" s="142"/>
      <c r="C77" s="195"/>
      <c r="D77" s="168"/>
      <c r="E77" s="161">
        <v>6</v>
      </c>
      <c r="F77" s="160"/>
      <c r="G77" s="169" t="e">
        <f ca="1">(IF('ARTT 11-13'!H36,IF('ARTT 11-13'!H36,'ARTT 11-13'!H36)))*(1+H77)</f>
        <v>#VALUE!</v>
      </c>
      <c r="H77" s="170"/>
      <c r="I77" s="9"/>
      <c r="J77" s="3"/>
      <c r="K77" s="3"/>
      <c r="L77" s="3"/>
      <c r="M77" s="3"/>
      <c r="N77" s="3"/>
      <c r="O77" s="3"/>
      <c r="P77" s="3"/>
      <c r="Q77" s="3"/>
      <c r="R77" s="3"/>
      <c r="S77" s="3"/>
      <c r="T77" s="3"/>
      <c r="U77" s="3"/>
      <c r="V77" s="3"/>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row>
    <row r="78" spans="1:256" s="144" customFormat="1">
      <c r="A78" s="143"/>
      <c r="B78" s="142"/>
      <c r="C78" s="195"/>
      <c r="D78" s="168"/>
      <c r="E78" s="148" t="s">
        <v>25</v>
      </c>
      <c r="F78" s="165" t="s">
        <v>27</v>
      </c>
      <c r="G78" s="165" t="s">
        <v>27</v>
      </c>
      <c r="H78" s="171" t="s">
        <v>27</v>
      </c>
      <c r="I78" s="9"/>
      <c r="J78" s="3"/>
      <c r="K78" s="3"/>
      <c r="L78" s="3"/>
      <c r="M78" s="3"/>
      <c r="N78" s="3"/>
      <c r="O78" s="3"/>
      <c r="P78" s="3"/>
      <c r="Q78" s="3"/>
      <c r="R78" s="3"/>
      <c r="S78" s="3"/>
      <c r="T78" s="3"/>
      <c r="U78" s="3"/>
      <c r="V78" s="3"/>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row>
    <row r="79" spans="1:256" s="144" customFormat="1">
      <c r="A79" s="143"/>
      <c r="B79" s="142"/>
      <c r="C79" s="42"/>
      <c r="D79" s="168"/>
      <c r="E79" s="155"/>
      <c r="F79" s="155"/>
      <c r="G79" s="169" t="e">
        <f>SUM(G72:G77)</f>
        <v>#VALUE!</v>
      </c>
      <c r="H79" s="149"/>
      <c r="I79" s="9"/>
      <c r="J79" s="3"/>
      <c r="K79" s="3"/>
      <c r="L79" s="3"/>
      <c r="M79" s="3"/>
      <c r="N79" s="3"/>
      <c r="O79" s="3"/>
      <c r="P79" s="3"/>
      <c r="Q79" s="3"/>
      <c r="R79" s="3"/>
      <c r="S79" s="3"/>
      <c r="T79" s="3"/>
      <c r="U79" s="3"/>
      <c r="V79" s="3"/>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row>
    <row r="80" spans="1:256" s="144" customFormat="1">
      <c r="A80" s="143"/>
      <c r="B80" s="142"/>
      <c r="C80" s="44"/>
      <c r="D80" s="202"/>
      <c r="E80" s="203"/>
      <c r="F80" s="203"/>
      <c r="G80" s="172" t="e">
        <f>G79</f>
        <v>#VALUE!</v>
      </c>
      <c r="H80" s="152"/>
      <c r="I80" s="9"/>
      <c r="J80" s="3"/>
      <c r="K80" s="3"/>
      <c r="L80" s="3"/>
      <c r="M80" s="3"/>
      <c r="N80" s="3"/>
      <c r="O80" s="3"/>
      <c r="P80" s="3"/>
      <c r="Q80" s="3"/>
      <c r="R80" s="3"/>
      <c r="S80" s="3"/>
      <c r="T80" s="3"/>
      <c r="U80" s="3"/>
      <c r="V80" s="3"/>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row>
    <row r="81" spans="1:256" s="144" customFormat="1">
      <c r="A81" s="143"/>
      <c r="B81" s="142"/>
      <c r="C81" s="59"/>
      <c r="D81" s="173"/>
      <c r="E81" s="173"/>
      <c r="F81" s="173"/>
      <c r="G81" s="174"/>
      <c r="H81" s="162"/>
      <c r="I81" s="9"/>
      <c r="J81" s="3"/>
      <c r="K81" s="3"/>
      <c r="L81" s="3"/>
      <c r="M81" s="3"/>
      <c r="N81" s="3"/>
      <c r="O81" s="3"/>
      <c r="P81" s="3"/>
      <c r="Q81" s="3"/>
      <c r="R81" s="3"/>
      <c r="S81" s="3"/>
      <c r="T81" s="3"/>
      <c r="U81" s="3"/>
      <c r="V81" s="3"/>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row>
    <row r="82" spans="1:256" s="144" customFormat="1" ht="49.5">
      <c r="A82" s="143"/>
      <c r="B82" s="142" t="s">
        <v>86</v>
      </c>
      <c r="C82" s="179" t="s">
        <v>97</v>
      </c>
      <c r="D82" s="146"/>
      <c r="E82" s="146"/>
      <c r="F82" s="146"/>
      <c r="G82" s="146"/>
      <c r="H82" s="147"/>
      <c r="I82" s="9"/>
      <c r="J82" s="3"/>
      <c r="K82" s="3"/>
      <c r="L82" s="3"/>
      <c r="M82" s="3"/>
      <c r="N82" s="3"/>
      <c r="O82" s="3"/>
      <c r="P82" s="3"/>
      <c r="Q82" s="3"/>
      <c r="R82" s="3"/>
      <c r="S82" s="3"/>
      <c r="T82" s="3"/>
      <c r="U82" s="3"/>
      <c r="V82" s="3"/>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row>
    <row r="83" spans="1:256" s="144" customFormat="1">
      <c r="A83" s="143"/>
      <c r="B83" s="142"/>
      <c r="C83" s="196" t="s">
        <v>87</v>
      </c>
      <c r="D83" s="155"/>
      <c r="E83" s="148" t="s">
        <v>7</v>
      </c>
      <c r="F83" s="155"/>
      <c r="G83" s="156"/>
      <c r="H83" s="156" t="s">
        <v>19</v>
      </c>
      <c r="I83" s="9"/>
      <c r="J83" s="3"/>
      <c r="K83" s="3"/>
      <c r="L83" s="3"/>
      <c r="M83" s="3"/>
      <c r="N83" s="3"/>
      <c r="O83" s="3"/>
      <c r="P83" s="3"/>
      <c r="Q83" s="3"/>
      <c r="R83" s="3"/>
      <c r="S83" s="3"/>
      <c r="T83" s="3"/>
      <c r="U83" s="3"/>
      <c r="V83" s="3"/>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row>
    <row r="84" spans="1:256" s="144" customFormat="1">
      <c r="A84" s="143"/>
      <c r="B84" s="142"/>
      <c r="C84" s="195"/>
      <c r="D84" s="150"/>
      <c r="E84" s="151"/>
      <c r="F84" s="150"/>
      <c r="G84" s="157"/>
      <c r="H84" s="157"/>
      <c r="I84" s="9"/>
      <c r="J84" s="3"/>
      <c r="K84" s="3"/>
      <c r="L84" s="3"/>
      <c r="M84" s="3"/>
      <c r="N84" s="3"/>
      <c r="O84" s="3"/>
      <c r="P84" s="3"/>
      <c r="Q84" s="3"/>
      <c r="R84" s="3"/>
      <c r="S84" s="3"/>
      <c r="T84" s="3"/>
      <c r="U84" s="3"/>
      <c r="V84" s="3"/>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row>
    <row r="85" spans="1:256" s="144" customFormat="1">
      <c r="A85" s="143"/>
      <c r="B85" s="142"/>
      <c r="C85" s="142"/>
      <c r="D85" s="162"/>
      <c r="E85" s="161"/>
      <c r="F85" s="181"/>
      <c r="G85" s="182"/>
      <c r="H85" s="149"/>
      <c r="I85" s="9"/>
      <c r="J85" s="3"/>
      <c r="K85" s="3"/>
      <c r="L85" s="3"/>
      <c r="M85" s="3"/>
      <c r="N85" s="3"/>
      <c r="O85" s="3"/>
      <c r="P85" s="3"/>
      <c r="Q85" s="3"/>
      <c r="R85" s="3"/>
      <c r="S85" s="3"/>
      <c r="T85" s="3"/>
      <c r="U85" s="3"/>
      <c r="V85" s="3"/>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row>
    <row r="86" spans="1:256" s="144" customFormat="1" ht="24">
      <c r="A86" s="143"/>
      <c r="B86" s="135" t="s">
        <v>88</v>
      </c>
      <c r="C86" s="179" t="s">
        <v>98</v>
      </c>
      <c r="D86" s="146"/>
      <c r="E86" s="146"/>
      <c r="F86" s="146"/>
      <c r="G86" s="146"/>
      <c r="H86" s="147"/>
      <c r="I86" s="9"/>
      <c r="J86" s="3"/>
      <c r="K86" s="3"/>
      <c r="L86" s="3"/>
      <c r="M86" s="3"/>
      <c r="N86" s="3"/>
      <c r="O86" s="3"/>
      <c r="P86" s="3"/>
      <c r="Q86" s="3"/>
      <c r="R86" s="3"/>
      <c r="S86" s="3"/>
      <c r="T86" s="3"/>
      <c r="U86" s="3"/>
      <c r="V86" s="3"/>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row>
    <row r="87" spans="1:256" s="144" customFormat="1">
      <c r="A87" s="143"/>
      <c r="B87" s="195"/>
      <c r="C87" s="196" t="s">
        <v>87</v>
      </c>
      <c r="D87" s="155"/>
      <c r="E87" s="148" t="s">
        <v>7</v>
      </c>
      <c r="F87" s="155"/>
      <c r="G87" s="156"/>
      <c r="H87" s="156" t="s">
        <v>19</v>
      </c>
      <c r="I87" s="9"/>
      <c r="J87" s="3"/>
      <c r="K87" s="3"/>
      <c r="L87" s="3"/>
      <c r="M87" s="3"/>
      <c r="N87" s="3"/>
      <c r="O87" s="3"/>
      <c r="P87" s="3"/>
      <c r="Q87" s="3"/>
      <c r="R87" s="3"/>
      <c r="S87" s="3"/>
      <c r="T87" s="3"/>
      <c r="U87" s="3"/>
      <c r="V87" s="3"/>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row>
    <row r="88" spans="1:256" s="144" customFormat="1" ht="15.2" customHeight="1">
      <c r="A88" s="143"/>
      <c r="B88" s="195"/>
      <c r="C88" s="195"/>
      <c r="D88" s="150"/>
      <c r="E88" s="151"/>
      <c r="F88" s="150"/>
      <c r="G88" s="157"/>
      <c r="H88" s="157"/>
      <c r="I88" s="9"/>
      <c r="J88" s="3"/>
      <c r="K88" s="3"/>
      <c r="L88" s="3"/>
      <c r="M88" s="3"/>
      <c r="N88" s="3"/>
      <c r="O88" s="3"/>
      <c r="P88" s="3"/>
      <c r="Q88" s="3"/>
      <c r="R88" s="3"/>
      <c r="S88" s="3"/>
      <c r="T88" s="3"/>
      <c r="U88" s="3"/>
      <c r="V88" s="3"/>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row>
    <row r="89" spans="1:256" s="144" customFormat="1">
      <c r="A89" s="143"/>
      <c r="B89" s="195"/>
      <c r="C89" s="142"/>
      <c r="D89" s="162"/>
      <c r="E89" s="161"/>
      <c r="F89" s="181"/>
      <c r="G89" s="182"/>
      <c r="H89" s="149"/>
      <c r="I89" s="9"/>
      <c r="J89" s="3"/>
      <c r="K89" s="3"/>
      <c r="L89" s="3"/>
      <c r="M89" s="3"/>
      <c r="N89" s="3"/>
      <c r="O89" s="3"/>
      <c r="P89" s="3"/>
      <c r="Q89" s="3"/>
      <c r="R89" s="3"/>
      <c r="S89" s="3"/>
      <c r="T89" s="3"/>
      <c r="U89" s="3"/>
      <c r="V89" s="3"/>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row>
    <row r="90" spans="1:256" s="144" customFormat="1" ht="36.75">
      <c r="A90" s="143"/>
      <c r="B90" s="142" t="s">
        <v>99</v>
      </c>
      <c r="C90" s="179" t="s">
        <v>100</v>
      </c>
      <c r="D90" s="146"/>
      <c r="E90" s="146"/>
      <c r="F90" s="146"/>
      <c r="G90" s="146"/>
      <c r="H90" s="147"/>
      <c r="I90" s="9"/>
      <c r="J90" s="3"/>
      <c r="K90" s="3"/>
      <c r="L90" s="3"/>
      <c r="M90" s="3"/>
      <c r="N90" s="3"/>
      <c r="O90" s="3"/>
      <c r="P90" s="3"/>
      <c r="Q90" s="3"/>
      <c r="R90" s="3"/>
      <c r="S90" s="3"/>
      <c r="T90" s="3"/>
      <c r="U90" s="3"/>
      <c r="V90" s="3"/>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row>
    <row r="91" spans="1:256" s="144" customFormat="1" ht="34.5" customHeight="1">
      <c r="A91" s="143"/>
      <c r="B91" s="195"/>
      <c r="C91" s="196" t="s">
        <v>87</v>
      </c>
      <c r="D91" s="155"/>
      <c r="E91" s="148" t="s">
        <v>7</v>
      </c>
      <c r="F91" s="155"/>
      <c r="G91" s="156"/>
      <c r="H91" s="156" t="s">
        <v>19</v>
      </c>
      <c r="I91" s="9"/>
      <c r="J91" s="3"/>
      <c r="K91" s="3"/>
      <c r="L91" s="3"/>
      <c r="M91" s="3"/>
      <c r="N91" s="3"/>
      <c r="O91" s="3"/>
      <c r="P91" s="3"/>
      <c r="Q91" s="3"/>
      <c r="R91" s="3"/>
      <c r="S91" s="3"/>
      <c r="T91" s="3"/>
      <c r="U91" s="3"/>
      <c r="V91" s="3"/>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row>
    <row r="92" spans="1:256" s="144" customFormat="1" ht="15" customHeight="1">
      <c r="A92" s="143"/>
      <c r="B92" s="195"/>
      <c r="C92" s="195"/>
      <c r="D92" s="150"/>
      <c r="E92" s="151"/>
      <c r="F92" s="150"/>
      <c r="G92" s="157"/>
      <c r="H92" s="157"/>
      <c r="I92" s="9"/>
      <c r="J92" s="3"/>
      <c r="K92" s="3"/>
      <c r="L92" s="3"/>
      <c r="M92" s="3"/>
      <c r="N92" s="3"/>
      <c r="O92" s="3"/>
      <c r="P92" s="3"/>
      <c r="Q92" s="3"/>
      <c r="R92" s="3"/>
      <c r="S92" s="3"/>
      <c r="T92" s="3"/>
      <c r="U92" s="3"/>
      <c r="V92" s="3"/>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row>
    <row r="93" spans="1:256" s="144" customFormat="1">
      <c r="A93" s="143"/>
      <c r="B93" s="195"/>
      <c r="C93" s="2"/>
      <c r="D93" s="2"/>
      <c r="E93" s="2"/>
      <c r="F93" s="2"/>
      <c r="G93" s="2"/>
      <c r="H93" s="2"/>
      <c r="I93" s="9"/>
      <c r="J93" s="3"/>
      <c r="K93" s="3"/>
      <c r="L93" s="3"/>
      <c r="M93" s="3"/>
      <c r="N93" s="3"/>
      <c r="O93" s="3"/>
      <c r="P93" s="3"/>
      <c r="Q93" s="3"/>
      <c r="R93" s="3"/>
      <c r="S93" s="3"/>
      <c r="T93" s="3"/>
      <c r="U93" s="3"/>
      <c r="V93" s="3"/>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row>
    <row r="94" spans="1:256" s="144" customFormat="1">
      <c r="A94" s="143"/>
      <c r="B94" s="142"/>
      <c r="C94" s="177"/>
      <c r="D94" s="177"/>
      <c r="E94" s="177"/>
      <c r="F94" s="177"/>
      <c r="G94" s="177"/>
      <c r="H94" s="177"/>
      <c r="I94" s="9"/>
      <c r="J94" s="3"/>
      <c r="K94" s="3"/>
      <c r="L94" s="3"/>
      <c r="M94" s="3"/>
      <c r="N94" s="3"/>
      <c r="O94" s="3"/>
      <c r="P94" s="3"/>
      <c r="Q94" s="3"/>
      <c r="R94" s="3"/>
      <c r="S94" s="3"/>
      <c r="T94" s="3"/>
      <c r="U94" s="3"/>
      <c r="V94" s="3"/>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row>
    <row r="95" spans="1:256" s="144" customFormat="1" ht="19.5" customHeight="1">
      <c r="A95" s="143"/>
      <c r="B95" s="195"/>
      <c r="C95" s="60"/>
      <c r="D95" s="2"/>
      <c r="E95" s="2"/>
      <c r="F95" s="2"/>
      <c r="G95" s="2"/>
      <c r="H95" s="59"/>
      <c r="I95" s="9"/>
      <c r="J95" s="3"/>
      <c r="K95" s="3"/>
      <c r="L95" s="3"/>
      <c r="M95" s="3"/>
      <c r="N95" s="3"/>
      <c r="O95" s="3"/>
      <c r="P95" s="3"/>
      <c r="Q95" s="3"/>
      <c r="R95" s="3"/>
      <c r="S95" s="3"/>
      <c r="T95" s="3"/>
      <c r="U95" s="3"/>
      <c r="V95" s="3"/>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row>
    <row r="96" spans="1:256" s="144" customFormat="1" ht="15" customHeight="1">
      <c r="A96" s="143"/>
      <c r="B96" s="195"/>
      <c r="C96" s="61" t="s">
        <v>57</v>
      </c>
      <c r="D96" s="59"/>
      <c r="E96" s="59"/>
      <c r="F96" s="204"/>
      <c r="G96" s="204"/>
      <c r="H96" s="62"/>
      <c r="I96" s="9"/>
      <c r="J96" s="3"/>
      <c r="K96" s="3"/>
      <c r="L96" s="3"/>
      <c r="M96" s="3"/>
      <c r="N96" s="3"/>
      <c r="O96" s="3"/>
      <c r="P96" s="3"/>
      <c r="Q96" s="3"/>
      <c r="R96" s="3"/>
      <c r="S96" s="3"/>
      <c r="T96" s="3"/>
      <c r="U96" s="3"/>
      <c r="V96" s="3"/>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row>
    <row r="97" spans="1:256" s="144" customFormat="1">
      <c r="A97" s="143"/>
      <c r="B97" s="195"/>
      <c r="C97" s="130" t="s">
        <v>58</v>
      </c>
      <c r="D97" s="2"/>
      <c r="E97" s="137">
        <v>1</v>
      </c>
      <c r="F97" s="76" t="s">
        <v>59</v>
      </c>
      <c r="G97" s="63">
        <f>14.68*E97</f>
        <v>14.68</v>
      </c>
      <c r="H97" s="59"/>
      <c r="I97" s="9"/>
      <c r="J97" s="3"/>
      <c r="K97" s="3"/>
      <c r="L97" s="3"/>
      <c r="M97" s="3"/>
      <c r="N97" s="3"/>
      <c r="O97" s="3"/>
      <c r="P97" s="3"/>
      <c r="Q97" s="3"/>
      <c r="R97" s="3"/>
      <c r="S97" s="3"/>
      <c r="T97" s="3"/>
      <c r="U97" s="3"/>
      <c r="V97" s="3"/>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row>
    <row r="98" spans="1:256" s="144" customFormat="1">
      <c r="A98" s="143"/>
      <c r="B98" s="2"/>
      <c r="C98" s="130" t="s">
        <v>60</v>
      </c>
      <c r="D98" s="2"/>
      <c r="E98" s="137">
        <f>H15+H27+H37+H41+H45+H49+H53+H57+H84+H88+H92</f>
        <v>0</v>
      </c>
      <c r="F98" s="76" t="s">
        <v>61</v>
      </c>
      <c r="G98" s="64">
        <f>E98*8.15</f>
        <v>0</v>
      </c>
      <c r="H98" s="59"/>
      <c r="I98" s="9"/>
      <c r="J98" s="3"/>
      <c r="K98" s="3"/>
      <c r="L98" s="3"/>
      <c r="M98" s="3"/>
      <c r="N98" s="3"/>
      <c r="O98" s="3"/>
      <c r="P98" s="3"/>
      <c r="Q98" s="3"/>
      <c r="R98" s="3"/>
      <c r="S98" s="3"/>
      <c r="T98" s="3"/>
      <c r="U98" s="3"/>
      <c r="V98" s="3"/>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row>
    <row r="99" spans="1:256" s="144" customFormat="1">
      <c r="A99" s="143"/>
      <c r="B99" s="177"/>
      <c r="C99" s="65" t="s">
        <v>62</v>
      </c>
      <c r="D99" s="66"/>
      <c r="E99" s="67"/>
      <c r="F99" s="68"/>
      <c r="G99" s="69">
        <f>SUM(G97:G98)</f>
        <v>14.68</v>
      </c>
      <c r="H99" s="59"/>
      <c r="I99" s="9"/>
      <c r="J99" s="3"/>
      <c r="K99" s="3"/>
      <c r="L99" s="3"/>
      <c r="M99" s="3"/>
      <c r="N99" s="3"/>
      <c r="O99" s="3"/>
      <c r="P99" s="3"/>
      <c r="Q99" s="3"/>
      <c r="R99" s="3"/>
      <c r="S99" s="3"/>
      <c r="T99" s="3"/>
      <c r="U99" s="3"/>
      <c r="V99" s="3"/>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row>
    <row r="100" spans="1:256" s="144" customFormat="1" ht="13.35" customHeight="1">
      <c r="A100" s="143"/>
      <c r="B100" s="59"/>
      <c r="C100" s="189" t="s">
        <v>102</v>
      </c>
      <c r="D100" s="2"/>
      <c r="E100" s="137"/>
      <c r="F100" s="76"/>
      <c r="G100" s="63">
        <f>H57+H19+H31</f>
        <v>0</v>
      </c>
      <c r="H100" s="59"/>
      <c r="I100" s="9"/>
      <c r="J100" s="3"/>
      <c r="K100" s="3"/>
      <c r="L100" s="3"/>
      <c r="M100" s="3"/>
      <c r="N100" s="3"/>
      <c r="O100" s="3"/>
      <c r="P100" s="3"/>
      <c r="Q100" s="3"/>
      <c r="R100" s="3"/>
      <c r="S100" s="3"/>
      <c r="T100" s="3"/>
      <c r="U100" s="3"/>
      <c r="V100" s="3"/>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row>
    <row r="101" spans="1:256" s="144" customFormat="1" ht="21.6" customHeight="1">
      <c r="A101" s="143"/>
      <c r="B101" s="59"/>
      <c r="C101" s="61" t="s">
        <v>63</v>
      </c>
      <c r="D101" s="59"/>
      <c r="E101" s="59"/>
      <c r="F101" s="59"/>
      <c r="G101" s="136" t="e">
        <f>G68+G80</f>
        <v>#VALUE!</v>
      </c>
      <c r="H101" s="59"/>
      <c r="I101" s="9"/>
      <c r="J101" s="3"/>
      <c r="K101" s="3"/>
      <c r="L101" s="3"/>
      <c r="M101" s="3"/>
      <c r="N101" s="3"/>
      <c r="O101" s="3"/>
      <c r="P101" s="3"/>
      <c r="Q101" s="3"/>
      <c r="R101" s="3"/>
      <c r="S101" s="3"/>
      <c r="T101" s="3"/>
      <c r="U101" s="3"/>
      <c r="V101" s="3"/>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row>
    <row r="102" spans="1:256" s="144" customFormat="1">
      <c r="A102" s="143"/>
      <c r="B102" s="59"/>
      <c r="C102" s="70"/>
      <c r="D102" s="71"/>
      <c r="E102" s="71"/>
      <c r="F102" s="71"/>
      <c r="G102" s="72"/>
      <c r="H102" s="59"/>
      <c r="I102" s="9"/>
      <c r="J102" s="3"/>
      <c r="K102" s="3"/>
      <c r="L102" s="3"/>
      <c r="M102" s="3"/>
      <c r="N102" s="3"/>
      <c r="O102" s="3"/>
      <c r="P102" s="3"/>
      <c r="Q102" s="3"/>
      <c r="R102" s="3"/>
      <c r="S102" s="3"/>
      <c r="T102" s="3"/>
      <c r="U102" s="3"/>
      <c r="V102" s="3"/>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row>
    <row r="103" spans="1:256" s="144" customFormat="1" ht="29.25" customHeight="1">
      <c r="A103" s="143"/>
      <c r="B103" s="59"/>
      <c r="C103" s="73"/>
      <c r="D103" s="59"/>
      <c r="E103" s="205" t="s">
        <v>64</v>
      </c>
      <c r="F103" s="205"/>
      <c r="G103" s="138" t="e">
        <f>G99+G101+G100</f>
        <v>#VALUE!</v>
      </c>
      <c r="H103" s="59"/>
      <c r="I103" s="9"/>
      <c r="J103" s="3"/>
      <c r="K103" s="3"/>
      <c r="L103" s="3"/>
      <c r="M103" s="3"/>
      <c r="N103" s="3"/>
      <c r="O103" s="3"/>
      <c r="P103" s="3"/>
      <c r="Q103" s="3"/>
      <c r="R103" s="3"/>
      <c r="S103" s="3"/>
      <c r="T103" s="3"/>
      <c r="U103" s="3"/>
      <c r="V103" s="3"/>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row>
    <row r="104" spans="1:256" s="144" customFormat="1">
      <c r="A104" s="143"/>
      <c r="B104" s="59"/>
      <c r="C104" s="2"/>
      <c r="D104" s="2"/>
      <c r="E104" s="2"/>
      <c r="F104" s="2"/>
      <c r="G104" s="2"/>
      <c r="H104" s="2"/>
      <c r="I104" s="9"/>
      <c r="J104" s="3"/>
      <c r="K104" s="3"/>
      <c r="L104" s="3"/>
      <c r="M104" s="3"/>
      <c r="N104" s="3"/>
      <c r="O104" s="3"/>
      <c r="P104" s="3"/>
      <c r="Q104" s="3"/>
      <c r="R104" s="3"/>
      <c r="S104" s="3"/>
      <c r="T104" s="3"/>
      <c r="U104" s="3"/>
      <c r="V104" s="3"/>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row>
    <row r="105" spans="1:256" ht="23.45" customHeight="1">
      <c r="A105" s="143"/>
      <c r="B105" s="59"/>
      <c r="C105" s="175" t="s">
        <v>65</v>
      </c>
      <c r="D105" s="175"/>
      <c r="E105" s="175"/>
      <c r="F105" s="175"/>
      <c r="G105" s="175"/>
      <c r="H105" s="175"/>
      <c r="I105" s="9"/>
    </row>
    <row r="106" spans="1:256">
      <c r="A106" s="143"/>
      <c r="B106" s="59"/>
      <c r="C106" s="2" t="s">
        <v>104</v>
      </c>
      <c r="I106" s="9"/>
    </row>
    <row r="107" spans="1:256">
      <c r="A107" s="143"/>
      <c r="B107" s="59"/>
      <c r="C107" s="176"/>
      <c r="D107" s="71"/>
      <c r="E107" s="207" t="s">
        <v>66</v>
      </c>
      <c r="F107" s="207"/>
      <c r="G107" s="207"/>
      <c r="H107" s="74"/>
      <c r="I107" s="9"/>
    </row>
    <row r="108" spans="1:256">
      <c r="A108" s="8"/>
      <c r="B108" s="59"/>
      <c r="C108" s="75"/>
      <c r="D108" s="75"/>
      <c r="E108" s="75"/>
      <c r="F108" s="75"/>
      <c r="G108" s="76"/>
      <c r="I108" s="9"/>
    </row>
    <row r="109" spans="1:256">
      <c r="A109" s="8"/>
      <c r="C109" s="77" t="s">
        <v>67</v>
      </c>
      <c r="D109" s="208" t="s">
        <v>68</v>
      </c>
      <c r="E109" s="208"/>
      <c r="F109" s="77" t="s">
        <v>69</v>
      </c>
      <c r="G109" s="78" t="s">
        <v>70</v>
      </c>
      <c r="I109" s="9"/>
    </row>
    <row r="110" spans="1:256" ht="15.75">
      <c r="A110" s="8"/>
      <c r="B110" s="187"/>
      <c r="C110" s="79"/>
      <c r="D110" s="206"/>
      <c r="E110" s="206"/>
      <c r="F110" s="80"/>
      <c r="G110" s="81">
        <f>H107*F110</f>
        <v>0</v>
      </c>
      <c r="I110" s="9"/>
    </row>
    <row r="111" spans="1:256">
      <c r="A111" s="8"/>
      <c r="C111" s="79"/>
      <c r="D111" s="206"/>
      <c r="E111" s="206"/>
      <c r="F111" s="80"/>
      <c r="G111" s="81">
        <f>H107*F111</f>
        <v>0</v>
      </c>
      <c r="I111" s="9"/>
    </row>
    <row r="112" spans="1:256">
      <c r="A112" s="8"/>
      <c r="B112" s="186" t="s">
        <v>30</v>
      </c>
      <c r="C112" s="79"/>
      <c r="D112" s="206"/>
      <c r="E112" s="206"/>
      <c r="F112" s="80"/>
      <c r="G112" s="81">
        <f>H107*F112</f>
        <v>0</v>
      </c>
      <c r="I112" s="9"/>
    </row>
    <row r="113" spans="1:9">
      <c r="A113" s="8"/>
      <c r="C113" s="79"/>
      <c r="D113" s="206"/>
      <c r="E113" s="206"/>
      <c r="F113" s="80"/>
      <c r="G113" s="81">
        <f>H107*F113</f>
        <v>0</v>
      </c>
      <c r="I113" s="9"/>
    </row>
    <row r="114" spans="1:9">
      <c r="A114" s="8"/>
      <c r="C114" s="79"/>
      <c r="D114" s="206"/>
      <c r="E114" s="206"/>
      <c r="F114" s="80"/>
      <c r="G114" s="81">
        <f>H107*F114</f>
        <v>0</v>
      </c>
      <c r="I114" s="9"/>
    </row>
    <row r="115" spans="1:9">
      <c r="A115" s="8"/>
      <c r="C115" s="79"/>
      <c r="D115" s="206"/>
      <c r="E115" s="206"/>
      <c r="F115" s="80"/>
      <c r="G115" s="81">
        <f>H107*F115</f>
        <v>0</v>
      </c>
      <c r="I115" s="9"/>
    </row>
    <row r="116" spans="1:9">
      <c r="A116" s="8"/>
      <c r="C116" s="79"/>
      <c r="D116" s="206"/>
      <c r="E116" s="206"/>
      <c r="F116" s="80"/>
      <c r="G116" s="81">
        <f>H107*F116</f>
        <v>0</v>
      </c>
      <c r="I116" s="9"/>
    </row>
    <row r="117" spans="1:9">
      <c r="A117" s="8"/>
      <c r="C117" s="82"/>
      <c r="D117" s="209" t="s">
        <v>71</v>
      </c>
      <c r="E117" s="209"/>
      <c r="F117" s="209"/>
      <c r="G117" s="83">
        <f>SUM(G110:G116)</f>
        <v>0</v>
      </c>
      <c r="I117" s="9"/>
    </row>
    <row r="118" spans="1:9">
      <c r="A118" s="8"/>
      <c r="I118" s="9"/>
    </row>
    <row r="119" spans="1:9">
      <c r="A119" s="8"/>
      <c r="C119" s="176"/>
      <c r="D119" s="71"/>
      <c r="E119" s="71"/>
      <c r="F119" s="71"/>
      <c r="G119" s="71"/>
      <c r="H119" s="71"/>
      <c r="I119" s="9"/>
    </row>
    <row r="120" spans="1:9">
      <c r="A120" s="8"/>
      <c r="C120" s="2" t="s">
        <v>72</v>
      </c>
      <c r="I120" s="9"/>
    </row>
    <row r="121" spans="1:9">
      <c r="A121" s="8"/>
      <c r="C121" s="210" t="s">
        <v>67</v>
      </c>
      <c r="D121" s="211"/>
      <c r="E121" s="211"/>
      <c r="F121" s="212"/>
      <c r="G121" s="78" t="s">
        <v>70</v>
      </c>
      <c r="I121" s="9"/>
    </row>
    <row r="122" spans="1:9">
      <c r="A122" s="8"/>
      <c r="C122" s="213"/>
      <c r="D122" s="214"/>
      <c r="E122" s="214"/>
      <c r="F122" s="215"/>
      <c r="G122" s="84"/>
      <c r="I122" s="9"/>
    </row>
    <row r="123" spans="1:9">
      <c r="A123" s="8"/>
      <c r="C123" s="213"/>
      <c r="D123" s="214"/>
      <c r="E123" s="214"/>
      <c r="F123" s="215"/>
      <c r="G123" s="84"/>
      <c r="I123" s="9"/>
    </row>
    <row r="124" spans="1:9">
      <c r="A124" s="8"/>
      <c r="B124" s="176"/>
      <c r="C124" s="213"/>
      <c r="D124" s="214"/>
      <c r="E124" s="214"/>
      <c r="F124" s="215"/>
      <c r="G124" s="84"/>
      <c r="I124" s="9"/>
    </row>
    <row r="125" spans="1:9">
      <c r="A125" s="8"/>
      <c r="C125" s="213"/>
      <c r="D125" s="214"/>
      <c r="E125" s="214"/>
      <c r="F125" s="215"/>
      <c r="G125" s="84"/>
      <c r="I125" s="9"/>
    </row>
    <row r="126" spans="1:9">
      <c r="A126" s="8"/>
      <c r="C126" s="213"/>
      <c r="D126" s="214"/>
      <c r="E126" s="214"/>
      <c r="F126" s="215"/>
      <c r="G126" s="84"/>
      <c r="I126" s="9"/>
    </row>
    <row r="127" spans="1:9">
      <c r="A127" s="8"/>
      <c r="C127" s="213"/>
      <c r="D127" s="214"/>
      <c r="E127" s="214"/>
      <c r="F127" s="215"/>
      <c r="G127" s="84"/>
      <c r="I127" s="9"/>
    </row>
    <row r="128" spans="1:9">
      <c r="A128" s="8"/>
      <c r="C128" s="213"/>
      <c r="D128" s="214"/>
      <c r="E128" s="214"/>
      <c r="F128" s="215"/>
      <c r="G128" s="84"/>
      <c r="I128" s="9"/>
    </row>
    <row r="129" spans="1:9">
      <c r="A129" s="8"/>
      <c r="C129" s="213"/>
      <c r="D129" s="214"/>
      <c r="E129" s="214"/>
      <c r="F129" s="215"/>
      <c r="G129" s="84"/>
      <c r="I129" s="9"/>
    </row>
    <row r="130" spans="1:9">
      <c r="A130" s="8"/>
      <c r="C130" s="213"/>
      <c r="D130" s="214"/>
      <c r="E130" s="214"/>
      <c r="F130" s="215"/>
      <c r="G130" s="84"/>
      <c r="I130" s="9"/>
    </row>
    <row r="131" spans="1:9">
      <c r="A131" s="8"/>
      <c r="C131" s="213"/>
      <c r="D131" s="214"/>
      <c r="E131" s="214"/>
      <c r="F131" s="215"/>
      <c r="G131" s="84"/>
      <c r="I131" s="9"/>
    </row>
    <row r="132" spans="1:9">
      <c r="A132" s="8"/>
      <c r="C132" s="213"/>
      <c r="D132" s="214"/>
      <c r="E132" s="214"/>
      <c r="F132" s="215"/>
      <c r="G132" s="84"/>
      <c r="I132" s="9"/>
    </row>
    <row r="133" spans="1:9">
      <c r="A133" s="8"/>
      <c r="C133" s="213"/>
      <c r="D133" s="214"/>
      <c r="E133" s="214"/>
      <c r="F133" s="215"/>
      <c r="G133" s="84"/>
      <c r="I133" s="9"/>
    </row>
    <row r="134" spans="1:9">
      <c r="A134" s="8"/>
      <c r="E134" s="209" t="s">
        <v>73</v>
      </c>
      <c r="F134" s="209"/>
      <c r="G134" s="83">
        <f>SUM(G122:G133)</f>
        <v>0</v>
      </c>
      <c r="I134" s="9"/>
    </row>
    <row r="135" spans="1:9">
      <c r="A135" s="8"/>
      <c r="I135" s="9"/>
    </row>
    <row r="136" spans="1:9" ht="36.950000000000003" customHeight="1">
      <c r="A136" s="8"/>
      <c r="C136" s="218" t="s">
        <v>74</v>
      </c>
      <c r="D136" s="218"/>
      <c r="E136" s="218"/>
      <c r="F136" s="219"/>
      <c r="G136" s="139">
        <f>G117+G134</f>
        <v>0</v>
      </c>
      <c r="I136" s="9"/>
    </row>
    <row r="137" spans="1:9">
      <c r="A137" s="8"/>
      <c r="I137" s="9"/>
    </row>
    <row r="138" spans="1:9" ht="18.399999999999999" customHeight="1">
      <c r="A138" s="8"/>
      <c r="C138" s="175" t="s">
        <v>75</v>
      </c>
      <c r="D138" s="175"/>
      <c r="E138" s="175"/>
      <c r="F138" s="175"/>
      <c r="G138" s="175"/>
      <c r="H138" s="175"/>
      <c r="I138" s="9"/>
    </row>
    <row r="139" spans="1:9">
      <c r="A139" s="8"/>
      <c r="I139" s="9"/>
    </row>
    <row r="140" spans="1:9" ht="28.5">
      <c r="A140" s="8"/>
      <c r="C140" s="86" t="s">
        <v>109</v>
      </c>
      <c r="D140" s="87"/>
      <c r="E140" s="88"/>
      <c r="F140" s="87"/>
      <c r="G140" s="141" t="e">
        <f>G103</f>
        <v>#VALUE!</v>
      </c>
      <c r="I140" s="9"/>
    </row>
    <row r="141" spans="1:9">
      <c r="A141" s="8"/>
      <c r="C141" s="87" t="s">
        <v>76</v>
      </c>
      <c r="D141" s="87"/>
      <c r="E141" s="220"/>
      <c r="F141" s="220"/>
      <c r="G141" s="140">
        <f>G136</f>
        <v>0</v>
      </c>
      <c r="I141" s="9"/>
    </row>
    <row r="142" spans="1:9" ht="25.35" customHeight="1">
      <c r="A142" s="8"/>
      <c r="C142" s="59"/>
      <c r="D142" s="59"/>
      <c r="E142" s="89"/>
      <c r="F142" s="89"/>
      <c r="I142" s="9"/>
    </row>
    <row r="143" spans="1:9" ht="36.75" customHeight="1">
      <c r="A143" s="8"/>
      <c r="B143" s="187"/>
      <c r="C143" s="221" t="s">
        <v>77</v>
      </c>
      <c r="D143" s="222"/>
      <c r="E143" s="222"/>
      <c r="F143" s="222"/>
      <c r="G143" s="222"/>
      <c r="H143" s="223"/>
      <c r="I143" s="9"/>
    </row>
    <row r="144" spans="1:9">
      <c r="A144" s="8"/>
      <c r="I144" s="9"/>
    </row>
    <row r="145" spans="1:9">
      <c r="A145" s="8"/>
      <c r="C145" s="90" t="s">
        <v>78</v>
      </c>
      <c r="I145" s="9"/>
    </row>
    <row r="146" spans="1:9">
      <c r="A146" s="8"/>
      <c r="I146" s="9"/>
    </row>
    <row r="147" spans="1:9">
      <c r="A147" s="8"/>
      <c r="C147" s="91" t="s">
        <v>79</v>
      </c>
      <c r="I147" s="9"/>
    </row>
    <row r="148" spans="1:9">
      <c r="A148" s="8"/>
      <c r="C148" s="92"/>
      <c r="I148" s="9"/>
    </row>
    <row r="149" spans="1:9">
      <c r="A149" s="8"/>
      <c r="E149" s="216" t="s">
        <v>110</v>
      </c>
      <c r="F149" s="216"/>
      <c r="G149" s="216"/>
      <c r="H149" s="216"/>
      <c r="I149" s="9"/>
    </row>
    <row r="150" spans="1:9">
      <c r="A150" s="8"/>
      <c r="E150" s="217"/>
      <c r="F150" s="217"/>
      <c r="G150" s="217"/>
      <c r="H150" s="217"/>
    </row>
    <row r="151" spans="1:9">
      <c r="A151" s="5"/>
      <c r="B151" s="188"/>
      <c r="C151" s="93"/>
      <c r="D151" s="93"/>
      <c r="E151" s="93"/>
      <c r="F151" s="93"/>
      <c r="G151" s="93"/>
      <c r="H151" s="93"/>
    </row>
    <row r="152" spans="1:9">
      <c r="A152" s="5"/>
      <c r="B152" s="188"/>
      <c r="C152" s="3"/>
      <c r="D152" s="3"/>
      <c r="E152" s="3"/>
      <c r="F152" s="3"/>
      <c r="G152" s="3"/>
      <c r="H152" s="3"/>
    </row>
    <row r="153" spans="1:9">
      <c r="B153" s="3"/>
      <c r="C153" s="3"/>
      <c r="D153" s="3"/>
      <c r="E153" s="3"/>
      <c r="F153" s="3"/>
      <c r="G153" s="3"/>
      <c r="H153" s="3"/>
    </row>
    <row r="154" spans="1:9">
      <c r="B154" s="3"/>
      <c r="C154" s="3"/>
      <c r="D154" s="3"/>
      <c r="E154" s="3"/>
      <c r="F154" s="3"/>
      <c r="G154" s="3"/>
      <c r="H154" s="3"/>
    </row>
    <row r="155" spans="1:9">
      <c r="B155" s="3"/>
      <c r="C155" s="3"/>
      <c r="D155" s="3"/>
      <c r="E155" s="3"/>
      <c r="F155" s="3"/>
      <c r="G155" s="3"/>
      <c r="H155" s="3"/>
    </row>
    <row r="156" spans="1:9">
      <c r="B156" s="3"/>
      <c r="C156" s="3"/>
      <c r="D156" s="3"/>
      <c r="E156" s="3"/>
      <c r="F156" s="3"/>
      <c r="G156" s="3"/>
      <c r="H156" s="3"/>
    </row>
    <row r="157" spans="1:9">
      <c r="B157" s="3"/>
      <c r="C157" s="3"/>
      <c r="D157" s="3"/>
      <c r="E157" s="3"/>
      <c r="F157" s="3"/>
      <c r="G157" s="3"/>
      <c r="H157" s="3"/>
    </row>
    <row r="158" spans="1:9">
      <c r="B158" s="3"/>
      <c r="C158" s="3"/>
      <c r="D158" s="3"/>
      <c r="E158" s="3"/>
      <c r="F158" s="3"/>
      <c r="G158" s="3"/>
      <c r="H158" s="3"/>
    </row>
    <row r="159" spans="1:9">
      <c r="B159" s="3"/>
      <c r="C159" s="3"/>
      <c r="D159" s="3"/>
      <c r="E159" s="3"/>
      <c r="F159" s="3"/>
      <c r="G159" s="3"/>
      <c r="H159" s="3"/>
    </row>
    <row r="160" spans="1:9">
      <c r="B160" s="3"/>
      <c r="C160" s="3"/>
      <c r="D160" s="3"/>
      <c r="E160" s="3"/>
      <c r="F160" s="3"/>
      <c r="G160" s="3"/>
      <c r="H160" s="3"/>
    </row>
    <row r="161" spans="2:8">
      <c r="B161" s="3"/>
      <c r="C161" s="3"/>
      <c r="D161" s="3"/>
      <c r="E161" s="3"/>
      <c r="F161" s="3"/>
      <c r="G161" s="3"/>
      <c r="H161" s="3"/>
    </row>
    <row r="162" spans="2:8">
      <c r="B162" s="3"/>
      <c r="C162" s="3"/>
      <c r="D162" s="3"/>
      <c r="E162" s="3"/>
      <c r="F162" s="3"/>
      <c r="G162" s="3"/>
      <c r="H162" s="3"/>
    </row>
    <row r="163" spans="2:8">
      <c r="B163" s="3"/>
      <c r="C163" s="3"/>
      <c r="D163" s="3"/>
      <c r="E163" s="3"/>
      <c r="F163" s="3"/>
      <c r="G163" s="3"/>
      <c r="H163" s="3"/>
    </row>
    <row r="164" spans="2:8">
      <c r="B164" s="3"/>
      <c r="C164" s="3"/>
      <c r="D164" s="3"/>
      <c r="E164" s="3"/>
      <c r="F164" s="3"/>
      <c r="G164" s="3"/>
      <c r="H164" s="3"/>
    </row>
    <row r="165" spans="2:8">
      <c r="B165" s="3"/>
      <c r="C165" s="3"/>
      <c r="D165" s="3"/>
      <c r="E165" s="3"/>
      <c r="F165" s="3"/>
      <c r="G165" s="3"/>
      <c r="H165" s="3"/>
    </row>
    <row r="166" spans="2:8">
      <c r="B166" s="3"/>
      <c r="C166" s="3"/>
      <c r="D166" s="3"/>
      <c r="E166" s="3"/>
      <c r="F166" s="3"/>
      <c r="G166" s="3"/>
      <c r="H166" s="3"/>
    </row>
    <row r="167" spans="2:8">
      <c r="B167" s="3"/>
      <c r="C167" s="3"/>
      <c r="D167" s="3"/>
      <c r="E167" s="3"/>
      <c r="F167" s="3"/>
      <c r="G167" s="3"/>
      <c r="H167" s="3"/>
    </row>
    <row r="168" spans="2:8">
      <c r="B168" s="3"/>
      <c r="C168" s="3"/>
      <c r="D168" s="3"/>
      <c r="E168" s="3"/>
      <c r="F168" s="3"/>
      <c r="G168" s="3"/>
      <c r="H168" s="3"/>
    </row>
    <row r="169" spans="2:8">
      <c r="B169" s="3"/>
      <c r="C169" s="3"/>
      <c r="D169" s="3"/>
      <c r="E169" s="3"/>
      <c r="F169" s="3"/>
      <c r="G169" s="3"/>
      <c r="H169" s="3"/>
    </row>
    <row r="170" spans="2:8">
      <c r="B170" s="3"/>
      <c r="C170" s="3"/>
      <c r="D170" s="3"/>
      <c r="E170" s="3"/>
      <c r="F170" s="3"/>
      <c r="G170" s="3"/>
      <c r="H170" s="3"/>
    </row>
    <row r="171" spans="2:8">
      <c r="B171" s="3"/>
      <c r="C171" s="3"/>
      <c r="D171" s="3"/>
      <c r="E171" s="3"/>
      <c r="F171" s="3"/>
      <c r="G171" s="3"/>
      <c r="H171" s="3"/>
    </row>
    <row r="172" spans="2:8">
      <c r="B172" s="3"/>
      <c r="C172" s="3"/>
      <c r="D172" s="3"/>
      <c r="E172" s="3"/>
      <c r="F172" s="3"/>
      <c r="G172" s="3"/>
      <c r="H172" s="3"/>
    </row>
    <row r="173" spans="2:8">
      <c r="B173" s="3"/>
      <c r="C173" s="3"/>
      <c r="D173" s="3"/>
      <c r="E173" s="3"/>
      <c r="F173" s="3"/>
      <c r="G173" s="3"/>
      <c r="H173" s="3"/>
    </row>
    <row r="174" spans="2:8">
      <c r="B174" s="3"/>
      <c r="C174" s="3"/>
      <c r="D174" s="3"/>
      <c r="E174" s="3"/>
      <c r="F174" s="3"/>
      <c r="G174" s="3"/>
      <c r="H174" s="3"/>
    </row>
    <row r="175" spans="2:8">
      <c r="B175" s="3"/>
      <c r="C175" s="3"/>
      <c r="D175" s="3"/>
      <c r="E175" s="3"/>
      <c r="F175" s="3"/>
      <c r="G175" s="3"/>
      <c r="H175" s="3"/>
    </row>
    <row r="176" spans="2:8">
      <c r="B176" s="3"/>
      <c r="C176" s="3"/>
      <c r="D176" s="3"/>
      <c r="E176" s="3"/>
      <c r="F176" s="3"/>
      <c r="G176" s="3"/>
      <c r="H176" s="3"/>
    </row>
    <row r="177" spans="2:8">
      <c r="B177" s="3"/>
      <c r="C177" s="3"/>
      <c r="D177" s="3"/>
      <c r="E177" s="3"/>
      <c r="F177" s="3"/>
      <c r="G177" s="3"/>
      <c r="H177" s="3"/>
    </row>
    <row r="178" spans="2:8">
      <c r="B178" s="3"/>
      <c r="C178" s="3"/>
      <c r="D178" s="3"/>
      <c r="E178" s="3"/>
      <c r="F178" s="3"/>
      <c r="G178" s="3"/>
      <c r="H178" s="3"/>
    </row>
    <row r="179" spans="2:8">
      <c r="B179" s="3"/>
      <c r="C179" s="3"/>
      <c r="D179" s="3"/>
      <c r="E179" s="3"/>
      <c r="F179" s="3"/>
      <c r="G179" s="3"/>
      <c r="H179" s="3"/>
    </row>
    <row r="180" spans="2:8">
      <c r="B180" s="3"/>
      <c r="C180" s="3"/>
      <c r="D180" s="3"/>
      <c r="E180" s="3"/>
      <c r="F180" s="3"/>
      <c r="G180" s="3"/>
      <c r="H180" s="3"/>
    </row>
    <row r="181" spans="2:8">
      <c r="B181" s="3"/>
      <c r="C181" s="3"/>
      <c r="D181" s="3"/>
      <c r="E181" s="3"/>
      <c r="F181" s="3"/>
      <c r="G181" s="3"/>
      <c r="H181" s="3"/>
    </row>
    <row r="182" spans="2:8">
      <c r="B182" s="3"/>
      <c r="C182" s="3"/>
      <c r="D182" s="3"/>
      <c r="E182" s="3"/>
      <c r="F182" s="3"/>
      <c r="G182" s="3"/>
      <c r="H182" s="3"/>
    </row>
    <row r="183" spans="2:8">
      <c r="B183" s="3"/>
      <c r="C183" s="3"/>
      <c r="D183" s="3"/>
      <c r="E183" s="3"/>
      <c r="F183" s="3"/>
      <c r="G183" s="3"/>
      <c r="H183" s="3"/>
    </row>
    <row r="184" spans="2:8">
      <c r="B184" s="3"/>
      <c r="C184" s="3"/>
      <c r="D184" s="3"/>
      <c r="E184" s="3"/>
      <c r="F184" s="3"/>
      <c r="G184" s="3"/>
      <c r="H184" s="3"/>
    </row>
    <row r="185" spans="2:8">
      <c r="B185" s="3"/>
      <c r="C185" s="3"/>
      <c r="D185" s="3"/>
      <c r="E185" s="3"/>
      <c r="F185" s="3"/>
      <c r="G185" s="3"/>
      <c r="H185" s="3"/>
    </row>
    <row r="186" spans="2:8">
      <c r="B186" s="3"/>
      <c r="C186" s="3"/>
      <c r="D186" s="3"/>
      <c r="E186" s="3"/>
      <c r="F186" s="3"/>
      <c r="G186" s="3"/>
      <c r="H186" s="3"/>
    </row>
    <row r="187" spans="2:8">
      <c r="B187" s="3"/>
      <c r="C187" s="3"/>
      <c r="D187" s="3"/>
      <c r="E187" s="3"/>
      <c r="F187" s="3"/>
      <c r="G187" s="3"/>
      <c r="H187" s="3"/>
    </row>
    <row r="188" spans="2:8">
      <c r="B188" s="3"/>
      <c r="C188" s="3"/>
      <c r="D188" s="3"/>
      <c r="E188" s="3"/>
      <c r="F188" s="3"/>
      <c r="G188" s="3"/>
      <c r="H188" s="3"/>
    </row>
    <row r="189" spans="2:8">
      <c r="B189" s="3"/>
      <c r="C189" s="3"/>
      <c r="D189" s="3"/>
      <c r="E189" s="3"/>
      <c r="F189" s="3"/>
      <c r="G189" s="3"/>
      <c r="H189" s="3"/>
    </row>
    <row r="190" spans="2:8">
      <c r="B190" s="3"/>
      <c r="C190" s="3"/>
      <c r="D190" s="3"/>
      <c r="E190" s="3"/>
      <c r="F190" s="3"/>
      <c r="G190" s="3"/>
      <c r="H190" s="3"/>
    </row>
    <row r="191" spans="2:8">
      <c r="B191" s="3"/>
      <c r="C191" s="3"/>
      <c r="D191" s="3"/>
      <c r="E191" s="3"/>
      <c r="F191" s="3"/>
      <c r="G191" s="3"/>
      <c r="H191" s="3"/>
    </row>
    <row r="192" spans="2:8">
      <c r="B192" s="3"/>
      <c r="C192" s="3"/>
      <c r="D192" s="3"/>
      <c r="E192" s="3"/>
      <c r="F192" s="3"/>
      <c r="G192" s="3"/>
      <c r="H192" s="3"/>
    </row>
    <row r="193" spans="2:8">
      <c r="B193" s="3"/>
      <c r="C193" s="3"/>
      <c r="D193" s="3"/>
      <c r="E193" s="3"/>
      <c r="F193" s="3"/>
      <c r="G193" s="3"/>
      <c r="H193" s="3"/>
    </row>
    <row r="194" spans="2:8">
      <c r="B194" s="3"/>
      <c r="C194" s="3"/>
      <c r="D194" s="3"/>
      <c r="E194" s="3"/>
      <c r="F194" s="3"/>
      <c r="G194" s="3"/>
      <c r="H194" s="3"/>
    </row>
    <row r="195" spans="2:8">
      <c r="B195" s="3"/>
      <c r="C195" s="3"/>
      <c r="D195" s="3"/>
      <c r="E195" s="3"/>
      <c r="F195" s="3"/>
      <c r="G195" s="3"/>
      <c r="H195" s="3"/>
    </row>
    <row r="196" spans="2:8">
      <c r="B196" s="3"/>
      <c r="C196" s="3"/>
      <c r="D196" s="3"/>
      <c r="E196" s="3"/>
      <c r="F196" s="3"/>
      <c r="G196" s="3"/>
      <c r="H196" s="3"/>
    </row>
    <row r="197" spans="2:8">
      <c r="B197" s="3"/>
      <c r="C197" s="3"/>
      <c r="D197" s="3"/>
      <c r="E197" s="3"/>
      <c r="F197" s="3"/>
      <c r="G197" s="3"/>
      <c r="H197" s="3"/>
    </row>
    <row r="198" spans="2:8">
      <c r="B198" s="3"/>
      <c r="C198" s="3"/>
      <c r="D198" s="3"/>
      <c r="E198" s="3"/>
      <c r="F198" s="3"/>
      <c r="G198" s="3"/>
      <c r="H198" s="3"/>
    </row>
    <row r="199" spans="2:8">
      <c r="B199" s="3"/>
      <c r="C199" s="3"/>
      <c r="D199" s="3"/>
      <c r="E199" s="3"/>
      <c r="F199" s="3"/>
      <c r="G199" s="3"/>
      <c r="H199" s="3"/>
    </row>
    <row r="200" spans="2:8">
      <c r="B200" s="3"/>
      <c r="C200" s="3"/>
      <c r="D200" s="3"/>
      <c r="E200" s="3"/>
      <c r="F200" s="3"/>
      <c r="G200" s="3"/>
      <c r="H200" s="3"/>
    </row>
    <row r="201" spans="2:8">
      <c r="B201" s="3"/>
      <c r="C201" s="3"/>
      <c r="D201" s="3"/>
      <c r="E201" s="3"/>
      <c r="F201" s="3"/>
      <c r="G201" s="3"/>
      <c r="H201" s="3"/>
    </row>
    <row r="202" spans="2:8">
      <c r="B202" s="3"/>
      <c r="C202" s="3"/>
      <c r="D202" s="3"/>
      <c r="E202" s="3"/>
      <c r="F202" s="3"/>
      <c r="G202" s="3"/>
      <c r="H202" s="3"/>
    </row>
    <row r="203" spans="2:8">
      <c r="B203" s="3"/>
      <c r="C203" s="3"/>
      <c r="D203" s="3"/>
      <c r="E203" s="3"/>
      <c r="F203" s="3"/>
      <c r="G203" s="3"/>
      <c r="H203" s="3"/>
    </row>
    <row r="204" spans="2:8">
      <c r="B204" s="3"/>
      <c r="C204" s="3"/>
      <c r="D204" s="3"/>
      <c r="E204" s="3"/>
      <c r="F204" s="3"/>
      <c r="G204" s="3"/>
      <c r="H204" s="3"/>
    </row>
    <row r="205" spans="2:8">
      <c r="B205" s="3"/>
      <c r="C205" s="3"/>
      <c r="D205" s="3"/>
      <c r="E205" s="3"/>
      <c r="F205" s="3"/>
      <c r="G205" s="3"/>
      <c r="H205" s="3"/>
    </row>
    <row r="206" spans="2:8">
      <c r="B206" s="3"/>
      <c r="C206" s="3"/>
      <c r="D206" s="3"/>
      <c r="E206" s="3"/>
      <c r="F206" s="3"/>
      <c r="G206" s="3"/>
      <c r="H206" s="3"/>
    </row>
    <row r="207" spans="2:8">
      <c r="B207" s="3"/>
      <c r="C207" s="3"/>
      <c r="D207" s="3"/>
      <c r="E207" s="3"/>
      <c r="F207" s="3"/>
      <c r="G207" s="3"/>
      <c r="H207" s="3"/>
    </row>
    <row r="208" spans="2:8">
      <c r="B208" s="3"/>
      <c r="C208" s="3"/>
      <c r="D208" s="3"/>
      <c r="E208" s="3"/>
      <c r="F208" s="3"/>
      <c r="G208" s="3"/>
      <c r="H208" s="3"/>
    </row>
    <row r="209" spans="2:8">
      <c r="B209" s="3"/>
      <c r="C209" s="3"/>
      <c r="D209" s="3"/>
      <c r="E209" s="3"/>
      <c r="F209" s="3"/>
      <c r="G209" s="3"/>
      <c r="H209" s="3"/>
    </row>
    <row r="210" spans="2:8">
      <c r="B210" s="3"/>
      <c r="C210" s="3"/>
      <c r="D210" s="3"/>
      <c r="E210" s="3"/>
      <c r="F210" s="3"/>
      <c r="G210" s="3"/>
      <c r="H210" s="3"/>
    </row>
    <row r="211" spans="2:8">
      <c r="B211" s="3"/>
      <c r="C211" s="3"/>
      <c r="D211" s="3"/>
      <c r="E211" s="3"/>
      <c r="F211" s="3"/>
      <c r="G211" s="3"/>
      <c r="H211" s="3"/>
    </row>
    <row r="212" spans="2:8">
      <c r="B212" s="3"/>
      <c r="C212" s="3"/>
      <c r="D212" s="3"/>
      <c r="E212" s="3"/>
      <c r="F212" s="3"/>
      <c r="G212" s="3"/>
      <c r="H212" s="3"/>
    </row>
    <row r="213" spans="2:8">
      <c r="B213" s="3"/>
      <c r="C213" s="3"/>
      <c r="D213" s="3"/>
      <c r="E213" s="3"/>
      <c r="F213" s="3"/>
      <c r="G213" s="3"/>
      <c r="H213" s="3"/>
    </row>
    <row r="214" spans="2:8">
      <c r="B214" s="3"/>
      <c r="C214" s="3"/>
      <c r="D214" s="3"/>
      <c r="E214" s="3"/>
      <c r="F214" s="3"/>
      <c r="G214" s="3"/>
      <c r="H214" s="3"/>
    </row>
    <row r="215" spans="2:8">
      <c r="B215" s="3"/>
      <c r="C215" s="3"/>
      <c r="D215" s="3"/>
      <c r="E215" s="3"/>
      <c r="F215" s="3"/>
      <c r="G215" s="3"/>
      <c r="H215" s="3"/>
    </row>
    <row r="216" spans="2:8">
      <c r="B216" s="3"/>
      <c r="C216" s="3"/>
      <c r="D216" s="3"/>
      <c r="E216" s="3"/>
      <c r="F216" s="3"/>
      <c r="G216" s="3"/>
      <c r="H216" s="3"/>
    </row>
    <row r="217" spans="2:8">
      <c r="B217" s="3"/>
      <c r="C217" s="3"/>
      <c r="D217" s="3"/>
      <c r="E217" s="3"/>
      <c r="F217" s="3"/>
      <c r="G217" s="3"/>
      <c r="H217" s="3"/>
    </row>
    <row r="218" spans="2:8">
      <c r="B218" s="3"/>
      <c r="C218" s="3"/>
      <c r="D218" s="3"/>
      <c r="E218" s="3"/>
      <c r="F218" s="3"/>
      <c r="G218" s="3"/>
      <c r="H218" s="3"/>
    </row>
    <row r="219" spans="2:8">
      <c r="B219" s="3"/>
      <c r="C219" s="3"/>
      <c r="D219" s="3"/>
      <c r="E219" s="3"/>
      <c r="F219" s="3"/>
      <c r="G219" s="3"/>
      <c r="H219" s="3"/>
    </row>
    <row r="220" spans="2:8">
      <c r="B220" s="3"/>
      <c r="C220" s="3"/>
      <c r="D220" s="3"/>
      <c r="E220" s="3"/>
      <c r="F220" s="3"/>
      <c r="G220" s="3"/>
      <c r="H220" s="3"/>
    </row>
    <row r="221" spans="2:8">
      <c r="B221" s="3"/>
      <c r="C221" s="3"/>
      <c r="D221" s="3"/>
      <c r="E221" s="3"/>
      <c r="F221" s="3"/>
      <c r="G221" s="3"/>
      <c r="H221" s="3"/>
    </row>
    <row r="222" spans="2:8">
      <c r="B222" s="3"/>
      <c r="C222" s="3"/>
      <c r="D222" s="3"/>
      <c r="E222" s="3"/>
      <c r="F222" s="3"/>
      <c r="G222" s="3"/>
      <c r="H222" s="3"/>
    </row>
    <row r="223" spans="2:8">
      <c r="B223" s="3"/>
      <c r="C223" s="3"/>
      <c r="D223" s="3"/>
      <c r="E223" s="3"/>
      <c r="F223" s="3"/>
      <c r="G223" s="3"/>
      <c r="H223" s="3"/>
    </row>
    <row r="224" spans="2:8">
      <c r="B224" s="3"/>
      <c r="C224" s="3"/>
      <c r="D224" s="3"/>
      <c r="E224" s="3"/>
      <c r="F224" s="3"/>
      <c r="G224" s="3"/>
      <c r="H224" s="3"/>
    </row>
    <row r="225" spans="2:8">
      <c r="B225" s="3"/>
      <c r="C225" s="3"/>
      <c r="D225" s="3"/>
      <c r="E225" s="3"/>
      <c r="F225" s="3"/>
      <c r="G225" s="3"/>
      <c r="H225" s="3"/>
    </row>
  </sheetData>
  <mergeCells count="68">
    <mergeCell ref="E149:H149"/>
    <mergeCell ref="E150:H150"/>
    <mergeCell ref="B87:B89"/>
    <mergeCell ref="C83:C84"/>
    <mergeCell ref="E134:F134"/>
    <mergeCell ref="C136:F136"/>
    <mergeCell ref="E141:F141"/>
    <mergeCell ref="C143:H143"/>
    <mergeCell ref="C129:F129"/>
    <mergeCell ref="C130:F130"/>
    <mergeCell ref="C122:F122"/>
    <mergeCell ref="C123:F123"/>
    <mergeCell ref="C131:F131"/>
    <mergeCell ref="C132:F132"/>
    <mergeCell ref="C133:F133"/>
    <mergeCell ref="C124:F124"/>
    <mergeCell ref="C125:F125"/>
    <mergeCell ref="C126:F126"/>
    <mergeCell ref="C127:F127"/>
    <mergeCell ref="C128:F128"/>
    <mergeCell ref="D112:E112"/>
    <mergeCell ref="D113:E113"/>
    <mergeCell ref="D114:E114"/>
    <mergeCell ref="D115:E115"/>
    <mergeCell ref="D117:F117"/>
    <mergeCell ref="C121:F121"/>
    <mergeCell ref="D80:F80"/>
    <mergeCell ref="F96:G96"/>
    <mergeCell ref="E103:F103"/>
    <mergeCell ref="C60:C63"/>
    <mergeCell ref="C71:C78"/>
    <mergeCell ref="D116:E116"/>
    <mergeCell ref="E107:G107"/>
    <mergeCell ref="D109:E109"/>
    <mergeCell ref="D110:E110"/>
    <mergeCell ref="D111:E111"/>
    <mergeCell ref="C56:C57"/>
    <mergeCell ref="B48:B50"/>
    <mergeCell ref="B91:B93"/>
    <mergeCell ref="C87:C88"/>
    <mergeCell ref="B95:B97"/>
    <mergeCell ref="C91:C92"/>
    <mergeCell ref="C30:C33"/>
    <mergeCell ref="C36:C37"/>
    <mergeCell ref="B44:B46"/>
    <mergeCell ref="C40:C41"/>
    <mergeCell ref="C44:C45"/>
    <mergeCell ref="B60:B62"/>
    <mergeCell ref="B52:B54"/>
    <mergeCell ref="C48:C49"/>
    <mergeCell ref="B56:B58"/>
    <mergeCell ref="C52:C53"/>
    <mergeCell ref="B13:B15"/>
    <mergeCell ref="C14:C15"/>
    <mergeCell ref="B17:B19"/>
    <mergeCell ref="C18:C19"/>
    <mergeCell ref="B21:B23"/>
    <mergeCell ref="C22:C23"/>
    <mergeCell ref="B2:H2"/>
    <mergeCell ref="B4:H4"/>
    <mergeCell ref="D5:F5"/>
    <mergeCell ref="B7:D7"/>
    <mergeCell ref="E7:H7"/>
    <mergeCell ref="B25:B27"/>
    <mergeCell ref="C26:C27"/>
    <mergeCell ref="B8:H8"/>
    <mergeCell ref="B9:H9"/>
    <mergeCell ref="B11:H11"/>
  </mergeCells>
  <phoneticPr fontId="12" type="noConversion"/>
  <pageMargins left="0.438194444444444" right="0.28958333333333303" top="0.71000000000000008" bottom="0.16" header="0.51180555555555496" footer="0.327083333333333"/>
  <pageSetup paperSize="9" scale="96" orientation="portrait" useFirstPageNumber="1" horizontalDpi="300" verticalDpi="300" r:id="rId1"/>
  <headerFooter>
    <oddFooter>&amp;CPagina &amp;P</oddFooter>
  </headerFooter>
  <rowBreaks count="3" manualBreakCount="3">
    <brk id="38" max="16383" man="1"/>
    <brk id="73" max="16383" man="1"/>
    <brk id="103" max="16383" man="1"/>
  </rowBreaks>
</worksheet>
</file>

<file path=xl/worksheets/sheet2.xml><?xml version="1.0" encoding="utf-8"?>
<worksheet xmlns="http://schemas.openxmlformats.org/spreadsheetml/2006/main" xmlns:r="http://schemas.openxmlformats.org/officeDocument/2006/relationships">
  <dimension ref="B1:L36"/>
  <sheetViews>
    <sheetView topLeftCell="A13" zoomScaleNormal="100" zoomScalePageLayoutView="60" workbookViewId="0">
      <selection activeCell="H31" sqref="H31"/>
    </sheetView>
  </sheetViews>
  <sheetFormatPr defaultColWidth="11.5703125" defaultRowHeight="12.75"/>
  <cols>
    <col min="1" max="1" width="6.5703125" customWidth="1"/>
    <col min="2" max="2" width="12.42578125" customWidth="1"/>
    <col min="3" max="3" width="13.140625" customWidth="1"/>
    <col min="4" max="4" width="12.140625" customWidth="1"/>
    <col min="5" max="5" width="2.7109375" customWidth="1"/>
    <col min="6" max="9" width="11.5703125" customWidth="1"/>
    <col min="10" max="10" width="4.42578125" customWidth="1"/>
  </cols>
  <sheetData>
    <row r="1" spans="2:9">
      <c r="F1" s="224" t="s">
        <v>80</v>
      </c>
      <c r="G1" s="224"/>
      <c r="H1" s="224"/>
      <c r="I1" s="224"/>
    </row>
    <row r="3" spans="2:9">
      <c r="B3" s="94" t="s">
        <v>81</v>
      </c>
      <c r="C3" s="94" t="s">
        <v>82</v>
      </c>
      <c r="D3" s="94" t="s">
        <v>83</v>
      </c>
      <c r="F3" s="94" t="s">
        <v>84</v>
      </c>
      <c r="G3" s="94" t="s">
        <v>81</v>
      </c>
      <c r="H3" s="94" t="s">
        <v>82</v>
      </c>
      <c r="I3" s="94" t="s">
        <v>83</v>
      </c>
    </row>
    <row r="4" spans="2:9">
      <c r="C4" s="95">
        <f>F4*H4</f>
        <v>509.27050084499996</v>
      </c>
      <c r="E4" s="95"/>
      <c r="F4" s="96">
        <v>5164.57</v>
      </c>
      <c r="G4" s="97">
        <v>6.5685999999999994E-2</v>
      </c>
      <c r="H4" s="98">
        <f t="shared" ref="H4:H10" si="0">(G4+I4)/2</f>
        <v>9.8608500000000002E-2</v>
      </c>
      <c r="I4" s="97">
        <v>0.13153100000000001</v>
      </c>
    </row>
    <row r="5" spans="2:9">
      <c r="C5" s="95">
        <f t="shared" ref="C5:C10" si="1">(F5-F4)*H5</f>
        <v>363.70709539499995</v>
      </c>
      <c r="E5" s="95"/>
      <c r="F5" s="96">
        <v>10329.14</v>
      </c>
      <c r="G5" s="97">
        <v>4.6896E-2</v>
      </c>
      <c r="H5" s="98">
        <f t="shared" si="0"/>
        <v>7.04235E-2</v>
      </c>
      <c r="I5" s="97">
        <v>9.3951000000000007E-2</v>
      </c>
    </row>
    <row r="6" spans="2:9">
      <c r="C6" s="95">
        <f t="shared" si="1"/>
        <v>873.3798690000001</v>
      </c>
      <c r="E6" s="95"/>
      <c r="F6" s="96">
        <v>25822.84</v>
      </c>
      <c r="G6" s="97">
        <v>3.7580000000000002E-2</v>
      </c>
      <c r="H6" s="98">
        <f t="shared" si="0"/>
        <v>5.6370000000000003E-2</v>
      </c>
      <c r="I6" s="97">
        <v>7.5160000000000005E-2</v>
      </c>
    </row>
    <row r="7" spans="2:9">
      <c r="C7" s="95">
        <f t="shared" si="1"/>
        <v>1090.7055382999999</v>
      </c>
      <c r="E7" s="95"/>
      <c r="F7" s="96">
        <v>51645.69</v>
      </c>
      <c r="G7" s="97">
        <v>2.8105999999999999E-2</v>
      </c>
      <c r="H7" s="98">
        <f t="shared" si="0"/>
        <v>4.2237999999999998E-2</v>
      </c>
      <c r="I7" s="97">
        <v>5.6370000000000003E-2</v>
      </c>
    </row>
    <row r="8" spans="2:9">
      <c r="C8" s="95">
        <f t="shared" si="1"/>
        <v>1455.6337726500001</v>
      </c>
      <c r="E8" s="95"/>
      <c r="F8" s="96">
        <v>103291.38</v>
      </c>
      <c r="G8" s="97">
        <v>1.8790000000000001E-2</v>
      </c>
      <c r="H8" s="98">
        <f t="shared" si="0"/>
        <v>2.8185000000000002E-2</v>
      </c>
      <c r="I8" s="97">
        <v>3.7580000000000002E-2</v>
      </c>
    </row>
    <row r="9" spans="2:9">
      <c r="C9" s="95">
        <f t="shared" si="1"/>
        <v>2177.3306447099999</v>
      </c>
      <c r="E9" s="95"/>
      <c r="F9" s="96">
        <v>258228.45</v>
      </c>
      <c r="G9" s="97">
        <v>9.3159999999999996E-3</v>
      </c>
      <c r="H9" s="98">
        <f t="shared" si="0"/>
        <v>1.4053E-2</v>
      </c>
      <c r="I9" s="97">
        <v>1.8790000000000001E-2</v>
      </c>
    </row>
    <row r="10" spans="2:9">
      <c r="C10" s="95">
        <f t="shared" si="1"/>
        <v>911.28820005</v>
      </c>
      <c r="E10" s="95"/>
      <c r="F10" s="96">
        <v>516456.9</v>
      </c>
      <c r="G10" s="97">
        <v>2.3530000000000001E-3</v>
      </c>
      <c r="H10" s="98">
        <f t="shared" si="0"/>
        <v>3.529E-3</v>
      </c>
      <c r="I10" s="97">
        <v>4.705E-3</v>
      </c>
    </row>
    <row r="11" spans="2:9">
      <c r="D11" s="95"/>
      <c r="E11" s="95"/>
      <c r="F11" s="96"/>
      <c r="G11" s="97"/>
      <c r="H11" s="98"/>
      <c r="I11" s="97"/>
    </row>
    <row r="12" spans="2:9">
      <c r="C12" s="99">
        <f ca="1">Onorario!F61</f>
        <v>0</v>
      </c>
      <c r="E12" s="100"/>
      <c r="F12" s="101"/>
      <c r="H12" s="99" t="e">
        <f>#VALUE!</f>
        <v>#VALUE!</v>
      </c>
    </row>
    <row r="13" spans="2:9">
      <c r="C13" s="99">
        <f ca="1">Onorario!F62</f>
        <v>0</v>
      </c>
      <c r="E13" s="100"/>
      <c r="F13" s="101"/>
      <c r="H13" s="99" t="e">
        <f>#VALUE!</f>
        <v>#VALUE!</v>
      </c>
    </row>
    <row r="14" spans="2:9">
      <c r="C14" s="99">
        <f ca="1">Onorario!F63</f>
        <v>0</v>
      </c>
      <c r="E14" s="100"/>
      <c r="F14" s="101"/>
      <c r="H14" s="99" t="e">
        <f>#VALUE!</f>
        <v>#VALUE!</v>
      </c>
    </row>
    <row r="15" spans="2:9">
      <c r="C15" s="99">
        <f ca="1">Onorario!F64</f>
        <v>0</v>
      </c>
      <c r="E15" s="100"/>
      <c r="F15" s="101"/>
      <c r="H15" s="99" t="e">
        <f>#VALUE!</f>
        <v>#VALUE!</v>
      </c>
    </row>
    <row r="16" spans="2:9">
      <c r="C16" s="99">
        <f ca="1">Onorario!F65</f>
        <v>0</v>
      </c>
      <c r="E16" s="100"/>
      <c r="F16" s="101"/>
      <c r="H16" s="99" t="e">
        <f>#VALUE!</f>
        <v>#VALUE!</v>
      </c>
    </row>
    <row r="17" spans="2:12">
      <c r="C17" s="99">
        <f ca="1">Onorario!F66</f>
        <v>0</v>
      </c>
      <c r="E17" s="100"/>
      <c r="F17" s="101"/>
      <c r="H17" s="99" t="e">
        <f>#VALUE!</f>
        <v>#VALUE!</v>
      </c>
    </row>
    <row r="20" spans="2:12">
      <c r="F20" s="224" t="s">
        <v>85</v>
      </c>
      <c r="G20" s="224"/>
      <c r="H20" s="224"/>
      <c r="I20" s="224"/>
    </row>
    <row r="22" spans="2:12">
      <c r="B22" s="94" t="s">
        <v>81</v>
      </c>
      <c r="C22" s="94" t="s">
        <v>82</v>
      </c>
      <c r="D22" s="94" t="s">
        <v>83</v>
      </c>
      <c r="F22" s="94" t="s">
        <v>84</v>
      </c>
      <c r="G22" s="94" t="s">
        <v>81</v>
      </c>
      <c r="H22" s="94" t="s">
        <v>82</v>
      </c>
      <c r="I22" s="94" t="s">
        <v>83</v>
      </c>
    </row>
    <row r="23" spans="2:12">
      <c r="B23" s="95">
        <f>F23*G23</f>
        <v>53.009146479999998</v>
      </c>
      <c r="C23" s="95">
        <f>F23*H23</f>
        <v>79.919138464999989</v>
      </c>
      <c r="D23" s="95">
        <f>F23*I23</f>
        <v>106.82913044999998</v>
      </c>
      <c r="F23" s="96">
        <v>5164.57</v>
      </c>
      <c r="G23" s="97">
        <v>1.0264000000000001E-2</v>
      </c>
      <c r="H23" s="97">
        <f t="shared" ref="H23:H29" si="2">(G23+I23)/2</f>
        <v>1.5474499999999999E-2</v>
      </c>
      <c r="I23" s="97">
        <v>2.0684999999999999E-2</v>
      </c>
    </row>
    <row r="24" spans="2:12">
      <c r="B24" s="95">
        <f t="shared" ref="B24:B29" si="3">(F24-F23)*G24</f>
        <v>48.113134119999998</v>
      </c>
      <c r="C24" s="95">
        <f t="shared" ref="C24:C29" si="4">(F24-F23)*H24</f>
        <v>72.577702209999998</v>
      </c>
      <c r="D24" s="95">
        <f t="shared" ref="D24:D29" si="5">(F24-F23)*I24</f>
        <v>97.042270299999998</v>
      </c>
      <c r="F24" s="96">
        <v>10329.14</v>
      </c>
      <c r="G24" s="97">
        <v>9.3159999999999996E-3</v>
      </c>
      <c r="H24" s="97">
        <f t="shared" si="2"/>
        <v>1.4053E-2</v>
      </c>
      <c r="I24" s="97">
        <v>1.8790000000000001E-2</v>
      </c>
    </row>
    <row r="25" spans="2:12">
      <c r="B25" s="95">
        <f t="shared" si="3"/>
        <v>129.66677530000001</v>
      </c>
      <c r="C25" s="95">
        <f t="shared" si="4"/>
        <v>195.71641840000001</v>
      </c>
      <c r="D25" s="95">
        <f t="shared" si="5"/>
        <v>261.76606150000003</v>
      </c>
      <c r="F25" s="96">
        <v>25822.84</v>
      </c>
      <c r="G25" s="97">
        <v>8.3689999999999997E-3</v>
      </c>
      <c r="H25" s="97">
        <f t="shared" si="2"/>
        <v>1.2632000000000001E-2</v>
      </c>
      <c r="I25" s="97">
        <v>1.6895E-2</v>
      </c>
    </row>
    <row r="26" spans="2:12">
      <c r="B26" s="95">
        <f t="shared" si="3"/>
        <v>146.77707940000002</v>
      </c>
      <c r="C26" s="95">
        <f t="shared" si="4"/>
        <v>218.13852537500003</v>
      </c>
      <c r="D26" s="95">
        <f t="shared" si="5"/>
        <v>289.49997135000001</v>
      </c>
      <c r="F26" s="96">
        <v>51645.69</v>
      </c>
      <c r="G26" s="97">
        <v>5.6839999999999998E-3</v>
      </c>
      <c r="H26" s="97">
        <f t="shared" si="2"/>
        <v>8.4475000000000001E-3</v>
      </c>
      <c r="I26" s="97">
        <v>1.1211E-2</v>
      </c>
    </row>
    <row r="27" spans="2:12">
      <c r="B27" s="95">
        <f t="shared" si="3"/>
        <v>195.7371651</v>
      </c>
      <c r="C27" s="95">
        <f t="shared" si="4"/>
        <v>293.57992480500002</v>
      </c>
      <c r="D27" s="95">
        <f t="shared" si="5"/>
        <v>391.42268451000001</v>
      </c>
      <c r="F27" s="96">
        <v>103291.38</v>
      </c>
      <c r="G27" s="97">
        <v>3.79E-3</v>
      </c>
      <c r="H27" s="97">
        <f t="shared" si="2"/>
        <v>5.6845000000000003E-3</v>
      </c>
      <c r="I27" s="97">
        <v>7.5789999999999998E-3</v>
      </c>
    </row>
    <row r="28" spans="2:12">
      <c r="B28" s="95">
        <f t="shared" si="3"/>
        <v>440.33115293999998</v>
      </c>
      <c r="C28" s="95">
        <f t="shared" si="4"/>
        <v>660.49672940999994</v>
      </c>
      <c r="D28" s="95">
        <f t="shared" si="5"/>
        <v>880.66230587999996</v>
      </c>
      <c r="F28" s="96">
        <v>258228.45</v>
      </c>
      <c r="G28" s="97">
        <v>2.8419999999999999E-3</v>
      </c>
      <c r="H28" s="97">
        <f t="shared" si="2"/>
        <v>4.2629999999999994E-3</v>
      </c>
      <c r="I28" s="97">
        <v>5.6839999999999998E-3</v>
      </c>
    </row>
    <row r="29" spans="2:12">
      <c r="B29" s="95">
        <f t="shared" si="3"/>
        <v>122.40028529999999</v>
      </c>
      <c r="C29" s="95">
        <f t="shared" si="4"/>
        <v>183.47131372500002</v>
      </c>
      <c r="D29" s="95">
        <f t="shared" si="5"/>
        <v>244.54234215000002</v>
      </c>
      <c r="F29" s="96">
        <v>516456.9</v>
      </c>
      <c r="G29" s="97">
        <v>4.7399999999999997E-4</v>
      </c>
      <c r="H29" s="97">
        <f t="shared" si="2"/>
        <v>7.1049999999999998E-4</v>
      </c>
      <c r="I29" s="97">
        <v>9.4700000000000003E-4</v>
      </c>
    </row>
    <row r="31" spans="2:12">
      <c r="C31" s="99">
        <f ca="1">Onorario!F72</f>
        <v>0</v>
      </c>
      <c r="G31" s="99" t="e">
        <f>#VALUE!</f>
        <v>#VALUE!</v>
      </c>
      <c r="H31" s="99" t="e">
        <f>#VALUE!</f>
        <v>#VALUE!</v>
      </c>
      <c r="I31" s="99" t="e">
        <f>#VALUE!</f>
        <v>#VALUE!</v>
      </c>
      <c r="K31" t="e">
        <f t="shared" ref="K31:K36" si="6">PRODUCT(I31,2)</f>
        <v>#VALUE!</v>
      </c>
      <c r="L31" s="101">
        <v>0</v>
      </c>
    </row>
    <row r="32" spans="2:12">
      <c r="C32" s="99">
        <f ca="1">Onorario!F73</f>
        <v>0</v>
      </c>
      <c r="G32" s="99" t="e">
        <f>#VALUE!</f>
        <v>#VALUE!</v>
      </c>
      <c r="H32" s="99" t="e">
        <f>#VALUE!</f>
        <v>#VALUE!</v>
      </c>
      <c r="I32" s="99" t="e">
        <f>#VALUE!</f>
        <v>#VALUE!</v>
      </c>
      <c r="K32" t="e">
        <f t="shared" si="6"/>
        <v>#VALUE!</v>
      </c>
      <c r="L32" s="101">
        <v>0</v>
      </c>
    </row>
    <row r="33" spans="3:12">
      <c r="C33" s="99">
        <f ca="1">Onorario!F74</f>
        <v>0</v>
      </c>
      <c r="G33" s="99" t="e">
        <f>#VALUE!</f>
        <v>#VALUE!</v>
      </c>
      <c r="H33" s="99" t="e">
        <f>#VALUE!</f>
        <v>#VALUE!</v>
      </c>
      <c r="I33" s="99" t="e">
        <f>#VALUE!</f>
        <v>#VALUE!</v>
      </c>
      <c r="K33" t="e">
        <f t="shared" si="6"/>
        <v>#VALUE!</v>
      </c>
      <c r="L33" s="101">
        <v>0</v>
      </c>
    </row>
    <row r="34" spans="3:12">
      <c r="C34" s="99">
        <f ca="1">Onorario!F75</f>
        <v>0</v>
      </c>
      <c r="G34" s="99" t="e">
        <f>#VALUE!</f>
        <v>#VALUE!</v>
      </c>
      <c r="H34" s="99" t="e">
        <f>#VALUE!</f>
        <v>#VALUE!</v>
      </c>
      <c r="I34" s="99" t="e">
        <f>#VALUE!</f>
        <v>#VALUE!</v>
      </c>
      <c r="K34" t="e">
        <f t="shared" si="6"/>
        <v>#VALUE!</v>
      </c>
      <c r="L34" s="101">
        <v>0</v>
      </c>
    </row>
    <row r="35" spans="3:12">
      <c r="C35" s="99">
        <f ca="1">Onorario!F76</f>
        <v>0</v>
      </c>
      <c r="G35" s="99" t="e">
        <f>#VALUE!</f>
        <v>#VALUE!</v>
      </c>
      <c r="H35" s="99" t="e">
        <f>#VALUE!</f>
        <v>#VALUE!</v>
      </c>
      <c r="I35" s="99" t="e">
        <f>#VALUE!</f>
        <v>#VALUE!</v>
      </c>
      <c r="K35" t="e">
        <f t="shared" si="6"/>
        <v>#VALUE!</v>
      </c>
      <c r="L35" s="101">
        <v>0</v>
      </c>
    </row>
    <row r="36" spans="3:12">
      <c r="C36" s="99">
        <f ca="1">Onorario!F77</f>
        <v>0</v>
      </c>
      <c r="G36" s="99" t="e">
        <f>#VALUE!</f>
        <v>#VALUE!</v>
      </c>
      <c r="H36" s="99" t="e">
        <f>#VALUE!</f>
        <v>#VALUE!</v>
      </c>
      <c r="I36" s="99" t="e">
        <f>#VALUE!</f>
        <v>#VALUE!</v>
      </c>
      <c r="K36" t="e">
        <f t="shared" si="6"/>
        <v>#VALUE!</v>
      </c>
      <c r="L36" s="101">
        <v>0</v>
      </c>
    </row>
  </sheetData>
  <mergeCells count="2">
    <mergeCell ref="F1:I1"/>
    <mergeCell ref="F20:I20"/>
  </mergeCells>
  <phoneticPr fontId="12" type="noConversion"/>
  <pageMargins left="0.438194444444444" right="0.28958333333333303" top="0.44652777777777802" bottom="0.46597222222222201" header="0.51180555555555496" footer="0.327083333333333"/>
  <pageSetup orientation="portrait" horizontalDpi="300" verticalDpi="300" r:id="rId1"/>
  <headerFooter>
    <oddFooter>&amp;CPagina &amp;P</oddFooter>
  </headerFooter>
</worksheet>
</file>

<file path=xl/worksheets/sheet3.xml><?xml version="1.0" encoding="utf-8"?>
<worksheet xmlns="http://schemas.openxmlformats.org/spreadsheetml/2006/main" xmlns:r="http://schemas.openxmlformats.org/officeDocument/2006/relationships">
  <dimension ref="A1:J85"/>
  <sheetViews>
    <sheetView zoomScaleNormal="100" zoomScalePageLayoutView="60" workbookViewId="0"/>
  </sheetViews>
  <sheetFormatPr defaultColWidth="11.5703125" defaultRowHeight="15"/>
  <cols>
    <col min="1" max="1" width="4.5703125" style="4" customWidth="1"/>
    <col min="2" max="2" width="4.5703125" style="2" customWidth="1"/>
    <col min="3" max="3" width="49.28515625" style="2" customWidth="1"/>
    <col min="4" max="4" width="1.28515625" style="2" customWidth="1"/>
    <col min="5" max="5" width="5.5703125" style="2" customWidth="1"/>
    <col min="6" max="6" width="13.140625" style="2" customWidth="1"/>
    <col min="7" max="7" width="12.140625" style="2" customWidth="1"/>
    <col min="8" max="8" width="10.42578125" style="2" customWidth="1"/>
    <col min="9" max="16384" width="11.5703125" style="2"/>
  </cols>
  <sheetData>
    <row r="1" spans="2:8" ht="18.75">
      <c r="B1" s="102"/>
    </row>
    <row r="2" spans="2:8" ht="18.75">
      <c r="B2" s="225"/>
      <c r="C2" s="225"/>
      <c r="D2" s="225"/>
      <c r="E2" s="225"/>
      <c r="F2" s="225"/>
      <c r="G2" s="225"/>
      <c r="H2" s="225"/>
    </row>
    <row r="4" spans="2:8">
      <c r="B4" s="226"/>
      <c r="C4" s="226"/>
      <c r="D4" s="226"/>
      <c r="E4" s="226"/>
      <c r="F4" s="226"/>
      <c r="G4" s="226"/>
      <c r="H4" s="226"/>
    </row>
    <row r="5" spans="2:8">
      <c r="B5" s="103"/>
      <c r="C5" s="104"/>
      <c r="D5" s="226"/>
      <c r="E5" s="226"/>
      <c r="F5" s="226"/>
      <c r="G5" s="105"/>
      <c r="H5" s="59"/>
    </row>
    <row r="6" spans="2:8">
      <c r="B6" s="14"/>
    </row>
    <row r="7" spans="2:8">
      <c r="B7" s="227"/>
      <c r="C7" s="227"/>
      <c r="D7" s="227"/>
      <c r="E7" s="228"/>
      <c r="F7" s="228"/>
      <c r="G7" s="228"/>
      <c r="H7" s="228"/>
    </row>
    <row r="8" spans="2:8" ht="24.4" customHeight="1">
      <c r="B8" s="229"/>
      <c r="C8" s="229"/>
      <c r="D8" s="229"/>
      <c r="E8" s="229"/>
      <c r="F8" s="229"/>
      <c r="G8" s="229"/>
      <c r="H8" s="229"/>
    </row>
    <row r="9" spans="2:8" ht="24.4" customHeight="1">
      <c r="B9" s="229"/>
      <c r="C9" s="229"/>
      <c r="D9" s="229"/>
      <c r="E9" s="229"/>
      <c r="F9" s="229"/>
      <c r="G9" s="229"/>
      <c r="H9" s="229"/>
    </row>
    <row r="10" spans="2:8" ht="25.7" customHeight="1"/>
    <row r="11" spans="2:8" ht="15.75">
      <c r="B11" s="199" t="s">
        <v>3</v>
      </c>
      <c r="C11" s="199"/>
      <c r="D11" s="199"/>
      <c r="E11" s="199"/>
      <c r="F11" s="199"/>
      <c r="G11" s="199"/>
      <c r="H11" s="199"/>
    </row>
    <row r="13" spans="2:8" ht="48">
      <c r="B13" s="195" t="s">
        <v>4</v>
      </c>
      <c r="C13" s="15" t="s">
        <v>5</v>
      </c>
      <c r="D13" s="106"/>
      <c r="E13" s="66"/>
      <c r="F13" s="66"/>
      <c r="G13" s="66"/>
      <c r="H13" s="107"/>
    </row>
    <row r="14" spans="2:8" ht="15.2" customHeight="1">
      <c r="B14" s="195"/>
      <c r="C14" s="196" t="s">
        <v>6</v>
      </c>
      <c r="D14" s="108"/>
      <c r="E14" s="109" t="s">
        <v>7</v>
      </c>
      <c r="F14" s="109" t="s">
        <v>8</v>
      </c>
      <c r="G14" s="109" t="s">
        <v>9</v>
      </c>
      <c r="H14" s="110"/>
    </row>
    <row r="15" spans="2:8">
      <c r="B15" s="195"/>
      <c r="C15" s="195"/>
      <c r="D15" s="71"/>
      <c r="E15" s="111"/>
      <c r="F15" s="112">
        <v>300</v>
      </c>
      <c r="G15" s="113">
        <f>E15*F15</f>
        <v>0</v>
      </c>
      <c r="H15" s="13"/>
    </row>
    <row r="16" spans="2:8" ht="10.35" customHeight="1"/>
    <row r="17" spans="2:10" ht="48">
      <c r="B17" s="195" t="s">
        <v>10</v>
      </c>
      <c r="C17" s="27" t="s">
        <v>11</v>
      </c>
      <c r="D17" s="114"/>
      <c r="E17" s="66"/>
      <c r="F17" s="66"/>
      <c r="G17" s="66"/>
      <c r="H17" s="107"/>
    </row>
    <row r="18" spans="2:10" ht="15.2" customHeight="1">
      <c r="B18" s="195"/>
      <c r="C18" s="196" t="s">
        <v>12</v>
      </c>
      <c r="D18" s="108"/>
      <c r="E18" s="109" t="s">
        <v>7</v>
      </c>
      <c r="F18" s="109" t="s">
        <v>8</v>
      </c>
      <c r="G18" s="109" t="s">
        <v>9</v>
      </c>
      <c r="H18" s="110"/>
    </row>
    <row r="19" spans="2:10">
      <c r="B19" s="195"/>
      <c r="C19" s="195"/>
      <c r="D19" s="71"/>
      <c r="E19" s="111"/>
      <c r="F19" s="112">
        <v>400</v>
      </c>
      <c r="G19" s="113">
        <f>E19*F19</f>
        <v>0</v>
      </c>
      <c r="H19" s="13"/>
    </row>
    <row r="20" spans="2:10" ht="10.35" customHeight="1"/>
    <row r="21" spans="2:10" ht="73.5">
      <c r="B21" s="195" t="s">
        <v>13</v>
      </c>
      <c r="C21" s="29" t="s">
        <v>14</v>
      </c>
      <c r="D21" s="115"/>
      <c r="E21" s="66"/>
      <c r="F21" s="66"/>
      <c r="G21" s="66"/>
      <c r="H21" s="107"/>
    </row>
    <row r="22" spans="2:10" ht="15.2" customHeight="1">
      <c r="B22" s="195"/>
      <c r="C22" s="196" t="s">
        <v>15</v>
      </c>
      <c r="D22" s="108"/>
      <c r="E22" s="109" t="s">
        <v>7</v>
      </c>
      <c r="F22" s="109" t="s">
        <v>8</v>
      </c>
      <c r="G22" s="109" t="s">
        <v>9</v>
      </c>
      <c r="H22" s="110"/>
    </row>
    <row r="23" spans="2:10">
      <c r="B23" s="195"/>
      <c r="C23" s="195"/>
      <c r="D23" s="71"/>
      <c r="E23" s="111"/>
      <c r="F23" s="112">
        <v>150</v>
      </c>
      <c r="G23" s="113">
        <f>E23*F23</f>
        <v>0</v>
      </c>
      <c r="H23" s="13"/>
    </row>
    <row r="24" spans="2:10" ht="10.35" customHeight="1"/>
    <row r="25" spans="2:10" ht="49.5">
      <c r="B25" s="195" t="s">
        <v>16</v>
      </c>
      <c r="C25" s="27" t="s">
        <v>17</v>
      </c>
      <c r="D25" s="114"/>
      <c r="E25" s="66"/>
      <c r="F25" s="66"/>
      <c r="G25" s="66"/>
      <c r="H25" s="107"/>
    </row>
    <row r="26" spans="2:10" ht="15.2" customHeight="1">
      <c r="B26" s="195"/>
      <c r="C26" s="200" t="s">
        <v>18</v>
      </c>
      <c r="D26" s="116"/>
      <c r="G26" s="59"/>
      <c r="H26" s="117" t="s">
        <v>19</v>
      </c>
    </row>
    <row r="27" spans="2:10">
      <c r="B27" s="195"/>
      <c r="C27" s="195"/>
      <c r="D27" s="71"/>
      <c r="E27" s="71"/>
      <c r="F27" s="71"/>
      <c r="G27" s="71"/>
      <c r="H27" s="118">
        <v>5</v>
      </c>
    </row>
    <row r="28" spans="2:10" ht="10.35" customHeight="1"/>
    <row r="29" spans="2:10" ht="35.25">
      <c r="B29" s="195" t="s">
        <v>20</v>
      </c>
      <c r="C29" s="27" t="s">
        <v>21</v>
      </c>
      <c r="D29" s="66"/>
      <c r="E29" s="66"/>
      <c r="F29" s="66"/>
      <c r="G29" s="66"/>
      <c r="H29" s="107"/>
    </row>
    <row r="30" spans="2:10" ht="15.2" customHeight="1">
      <c r="B30" s="195"/>
      <c r="C30" s="201" t="s">
        <v>22</v>
      </c>
      <c r="E30" s="109" t="s">
        <v>23</v>
      </c>
      <c r="F30" s="109" t="s">
        <v>24</v>
      </c>
      <c r="G30" s="109" t="s">
        <v>9</v>
      </c>
      <c r="H30" s="110"/>
    </row>
    <row r="31" spans="2:10">
      <c r="B31" s="195"/>
      <c r="C31" s="195"/>
      <c r="E31" s="119">
        <v>1</v>
      </c>
      <c r="F31" s="120"/>
      <c r="G31" s="121">
        <f t="shared" ref="G31:G36" si="0">IF(F31=0,0,IF(F31&lt;51,100,IF(F31&lt;151,200,400)))</f>
        <v>0</v>
      </c>
      <c r="H31" s="110"/>
      <c r="I31" s="122"/>
      <c r="J31" s="123"/>
    </row>
    <row r="32" spans="2:10">
      <c r="B32" s="195"/>
      <c r="C32" s="195"/>
      <c r="E32" s="119">
        <v>2</v>
      </c>
      <c r="F32" s="120"/>
      <c r="G32" s="121">
        <f t="shared" si="0"/>
        <v>0</v>
      </c>
      <c r="H32" s="110"/>
    </row>
    <row r="33" spans="2:9">
      <c r="B33" s="195"/>
      <c r="C33" s="195"/>
      <c r="E33" s="124">
        <v>3</v>
      </c>
      <c r="F33" s="120"/>
      <c r="G33" s="121">
        <f t="shared" si="0"/>
        <v>0</v>
      </c>
      <c r="H33" s="110"/>
    </row>
    <row r="34" spans="2:9">
      <c r="B34" s="195"/>
      <c r="C34" s="42"/>
      <c r="E34" s="124">
        <v>4</v>
      </c>
      <c r="F34" s="120"/>
      <c r="G34" s="121">
        <f t="shared" si="0"/>
        <v>0</v>
      </c>
      <c r="H34" s="110"/>
    </row>
    <row r="35" spans="2:9">
      <c r="B35" s="195"/>
      <c r="C35" s="42"/>
      <c r="E35" s="124">
        <v>5</v>
      </c>
      <c r="F35" s="120"/>
      <c r="G35" s="121">
        <f t="shared" si="0"/>
        <v>0</v>
      </c>
      <c r="H35" s="110"/>
    </row>
    <row r="36" spans="2:9">
      <c r="B36" s="195"/>
      <c r="C36" s="42"/>
      <c r="E36" s="124">
        <v>6</v>
      </c>
      <c r="F36" s="120"/>
      <c r="G36" s="121">
        <f t="shared" si="0"/>
        <v>0</v>
      </c>
      <c r="H36" s="110"/>
    </row>
    <row r="37" spans="2:9">
      <c r="B37" s="195"/>
      <c r="C37" s="42"/>
      <c r="D37" s="59"/>
      <c r="E37" s="109" t="s">
        <v>25</v>
      </c>
      <c r="F37" s="109" t="s">
        <v>26</v>
      </c>
      <c r="G37" s="125" t="s">
        <v>27</v>
      </c>
      <c r="H37" s="110"/>
    </row>
    <row r="38" spans="2:9">
      <c r="B38" s="195"/>
      <c r="C38" s="44"/>
      <c r="D38" s="71"/>
      <c r="E38" s="126"/>
      <c r="F38" s="126"/>
      <c r="G38" s="127">
        <f>SUM(G31:G36)</f>
        <v>0</v>
      </c>
      <c r="H38" s="13"/>
    </row>
    <row r="39" spans="2:9" ht="10.35" customHeight="1"/>
    <row r="40" spans="2:9" ht="36.75">
      <c r="B40" s="195" t="s">
        <v>28</v>
      </c>
      <c r="C40" s="47" t="s">
        <v>29</v>
      </c>
      <c r="D40" s="66"/>
      <c r="E40" s="66"/>
      <c r="F40" s="66"/>
      <c r="G40" s="66"/>
      <c r="H40" s="107"/>
      <c r="I40" s="2" t="s">
        <v>30</v>
      </c>
    </row>
    <row r="41" spans="2:9" ht="15.2" customHeight="1">
      <c r="B41" s="195"/>
      <c r="C41" s="196" t="s">
        <v>18</v>
      </c>
      <c r="G41" s="59"/>
      <c r="H41" s="117" t="s">
        <v>19</v>
      </c>
    </row>
    <row r="42" spans="2:9">
      <c r="B42" s="195"/>
      <c r="C42" s="195"/>
      <c r="D42" s="71"/>
      <c r="E42" s="71"/>
      <c r="F42" s="71"/>
      <c r="G42" s="71"/>
      <c r="H42" s="118">
        <v>5</v>
      </c>
    </row>
    <row r="43" spans="2:9" ht="15.95" customHeight="1"/>
    <row r="44" spans="2:9" ht="24">
      <c r="B44" s="195" t="s">
        <v>31</v>
      </c>
      <c r="C44" s="48" t="s">
        <v>32</v>
      </c>
      <c r="D44" s="66"/>
      <c r="E44" s="66"/>
      <c r="F44" s="66"/>
      <c r="G44" s="66"/>
      <c r="H44" s="107"/>
    </row>
    <row r="45" spans="2:9" ht="15.2" customHeight="1">
      <c r="B45" s="195"/>
      <c r="C45" s="200" t="s">
        <v>33</v>
      </c>
      <c r="E45" s="109" t="s">
        <v>34</v>
      </c>
      <c r="G45" s="59"/>
      <c r="H45" s="117" t="s">
        <v>19</v>
      </c>
    </row>
    <row r="46" spans="2:9">
      <c r="B46" s="195"/>
      <c r="C46" s="200"/>
      <c r="D46" s="71"/>
      <c r="E46" s="111"/>
      <c r="F46" s="71"/>
      <c r="G46" s="71"/>
      <c r="H46" s="118">
        <f>8*E46</f>
        <v>0</v>
      </c>
    </row>
    <row r="47" spans="2:9" ht="16.5" customHeight="1">
      <c r="B47" s="49"/>
    </row>
    <row r="48" spans="2:9" ht="62.25">
      <c r="B48" s="195" t="s">
        <v>35</v>
      </c>
      <c r="C48" s="27" t="s">
        <v>36</v>
      </c>
      <c r="D48" s="66"/>
      <c r="E48" s="66"/>
      <c r="F48" s="66"/>
      <c r="G48" s="66"/>
      <c r="H48" s="107"/>
    </row>
    <row r="49" spans="2:8" ht="15.2" customHeight="1">
      <c r="B49" s="195"/>
      <c r="C49" s="200" t="s">
        <v>18</v>
      </c>
      <c r="G49" s="59"/>
      <c r="H49" s="117" t="s">
        <v>19</v>
      </c>
    </row>
    <row r="50" spans="2:8">
      <c r="B50" s="195"/>
      <c r="C50" s="195"/>
      <c r="D50" s="71"/>
      <c r="E50" s="71"/>
      <c r="F50" s="71"/>
      <c r="G50" s="71"/>
      <c r="H50" s="118">
        <v>5</v>
      </c>
    </row>
    <row r="52" spans="2:8" ht="36.75">
      <c r="B52" s="195" t="s">
        <v>37</v>
      </c>
      <c r="C52" s="27" t="s">
        <v>38</v>
      </c>
      <c r="D52" s="66"/>
      <c r="E52" s="66"/>
      <c r="F52" s="66"/>
      <c r="G52" s="66"/>
      <c r="H52" s="107"/>
    </row>
    <row r="53" spans="2:8" ht="15.2" customHeight="1">
      <c r="B53" s="195"/>
      <c r="C53" s="200" t="s">
        <v>39</v>
      </c>
      <c r="E53" s="109" t="s">
        <v>7</v>
      </c>
      <c r="G53" s="59"/>
      <c r="H53" s="117" t="s">
        <v>19</v>
      </c>
    </row>
    <row r="54" spans="2:8">
      <c r="B54" s="195"/>
      <c r="C54" s="200"/>
      <c r="D54" s="71"/>
      <c r="E54" s="111"/>
      <c r="F54" s="71"/>
      <c r="G54" s="71"/>
      <c r="H54" s="118">
        <f>5*E54</f>
        <v>0</v>
      </c>
    </row>
    <row r="55" spans="2:8">
      <c r="B55" s="49"/>
    </row>
    <row r="56" spans="2:8" ht="49.5">
      <c r="B56" s="195" t="s">
        <v>40</v>
      </c>
      <c r="C56" s="27" t="s">
        <v>41</v>
      </c>
      <c r="D56" s="66"/>
      <c r="E56" s="66"/>
      <c r="F56" s="66"/>
      <c r="G56" s="66"/>
      <c r="H56" s="107"/>
    </row>
    <row r="57" spans="2:8" ht="15.2" customHeight="1">
      <c r="B57" s="195"/>
      <c r="C57" s="200" t="s">
        <v>42</v>
      </c>
      <c r="E57" s="109" t="s">
        <v>7</v>
      </c>
      <c r="G57" s="59"/>
      <c r="H57" s="117" t="s">
        <v>19</v>
      </c>
    </row>
    <row r="58" spans="2:8">
      <c r="B58" s="195"/>
      <c r="C58" s="195"/>
      <c r="D58" s="71"/>
      <c r="E58" s="111"/>
      <c r="F58" s="71"/>
      <c r="G58" s="71"/>
      <c r="H58" s="118">
        <f>10*E58</f>
        <v>0</v>
      </c>
    </row>
    <row r="60" spans="2:8" ht="36.75">
      <c r="B60" s="195" t="s">
        <v>43</v>
      </c>
      <c r="C60" s="50" t="s">
        <v>44</v>
      </c>
      <c r="D60" s="66"/>
      <c r="E60" s="66"/>
      <c r="F60" s="66"/>
      <c r="G60" s="66"/>
      <c r="H60" s="107"/>
    </row>
    <row r="61" spans="2:8" ht="15.2" customHeight="1">
      <c r="B61" s="195"/>
      <c r="C61" s="200" t="s">
        <v>45</v>
      </c>
      <c r="E61" s="109" t="s">
        <v>7</v>
      </c>
      <c r="G61" s="59"/>
      <c r="H61" s="117" t="s">
        <v>19</v>
      </c>
    </row>
    <row r="62" spans="2:8">
      <c r="B62" s="195"/>
      <c r="C62" s="195"/>
      <c r="D62" s="71"/>
      <c r="E62" s="111"/>
      <c r="F62" s="71"/>
      <c r="G62" s="71"/>
      <c r="H62" s="118">
        <f>10*E62</f>
        <v>0</v>
      </c>
    </row>
    <row r="64" spans="2:8" ht="62.25">
      <c r="B64" s="195" t="s">
        <v>46</v>
      </c>
      <c r="C64" s="47" t="s">
        <v>47</v>
      </c>
      <c r="D64" s="66"/>
      <c r="E64" s="66"/>
      <c r="F64" s="66"/>
      <c r="G64" s="66"/>
      <c r="H64" s="107"/>
    </row>
    <row r="65" spans="2:8" ht="15.2" customHeight="1">
      <c r="B65" s="195"/>
      <c r="C65" s="201" t="s">
        <v>48</v>
      </c>
      <c r="E65" s="109" t="s">
        <v>23</v>
      </c>
      <c r="F65" s="109" t="s">
        <v>49</v>
      </c>
      <c r="G65" s="109" t="s">
        <v>9</v>
      </c>
      <c r="H65" s="110"/>
    </row>
    <row r="66" spans="2:8">
      <c r="B66" s="195"/>
      <c r="C66" s="201"/>
      <c r="D66" s="59"/>
      <c r="E66" s="119">
        <v>1</v>
      </c>
      <c r="F66" s="128"/>
      <c r="G66" s="129" t="e">
        <f ca="1">'ARTT 11-13'!H12</f>
        <v>#VALUE!</v>
      </c>
      <c r="H66" s="110"/>
    </row>
    <row r="67" spans="2:8">
      <c r="B67" s="195"/>
      <c r="C67" s="195"/>
      <c r="E67" s="119">
        <v>2</v>
      </c>
      <c r="F67" s="128"/>
      <c r="G67" s="129" t="e">
        <f ca="1">'ARTT 11-13'!H13</f>
        <v>#VALUE!</v>
      </c>
      <c r="H67" s="110"/>
    </row>
    <row r="68" spans="2:8">
      <c r="B68" s="195"/>
      <c r="C68" s="195"/>
      <c r="E68" s="124">
        <v>3</v>
      </c>
      <c r="F68" s="128"/>
      <c r="G68" s="129" t="e">
        <f ca="1">'ARTT 11-13'!H14</f>
        <v>#VALUE!</v>
      </c>
      <c r="H68" s="110"/>
    </row>
    <row r="69" spans="2:8">
      <c r="B69" s="195"/>
      <c r="C69" s="42"/>
      <c r="E69" s="124">
        <v>4</v>
      </c>
      <c r="F69" s="128"/>
      <c r="G69" s="129" t="e">
        <f ca="1">'ARTT 11-13'!H15</f>
        <v>#VALUE!</v>
      </c>
      <c r="H69" s="110"/>
    </row>
    <row r="70" spans="2:8">
      <c r="B70" s="195"/>
      <c r="C70" s="42"/>
      <c r="E70" s="124">
        <v>5</v>
      </c>
      <c r="F70" s="128"/>
      <c r="G70" s="129" t="e">
        <f ca="1">'ARTT 11-13'!H16</f>
        <v>#VALUE!</v>
      </c>
      <c r="H70" s="110"/>
    </row>
    <row r="71" spans="2:8">
      <c r="B71" s="195"/>
      <c r="C71" s="42"/>
      <c r="E71" s="124">
        <v>6</v>
      </c>
      <c r="F71" s="128"/>
      <c r="G71" s="129" t="e">
        <f ca="1">'ARTT 11-13'!H17</f>
        <v>#VALUE!</v>
      </c>
      <c r="H71" s="110"/>
    </row>
    <row r="72" spans="2:8">
      <c r="B72" s="195"/>
      <c r="C72" s="42"/>
      <c r="D72" s="59"/>
      <c r="E72" s="109" t="s">
        <v>25</v>
      </c>
      <c r="F72" s="130" t="s">
        <v>27</v>
      </c>
      <c r="G72" s="130" t="s">
        <v>27</v>
      </c>
      <c r="H72" s="110"/>
    </row>
    <row r="73" spans="2:8">
      <c r="B73" s="195"/>
      <c r="C73" s="44"/>
      <c r="D73" s="71"/>
      <c r="E73" s="126"/>
      <c r="F73" s="126"/>
      <c r="G73" s="127" t="e">
        <f>SUM(G66:G71)</f>
        <v>#VALUE!</v>
      </c>
      <c r="H73" s="13"/>
    </row>
    <row r="75" spans="2:8" ht="35.25">
      <c r="B75" s="195" t="s">
        <v>50</v>
      </c>
      <c r="C75" s="47" t="s">
        <v>51</v>
      </c>
      <c r="D75" s="131"/>
      <c r="E75" s="66"/>
      <c r="F75" s="66"/>
      <c r="G75" s="66"/>
      <c r="H75" s="107"/>
    </row>
    <row r="76" spans="2:8" ht="15.2" customHeight="1">
      <c r="B76" s="195"/>
      <c r="C76" s="201" t="s">
        <v>52</v>
      </c>
      <c r="D76" s="132"/>
      <c r="E76" s="109" t="s">
        <v>53</v>
      </c>
      <c r="F76" s="109" t="s">
        <v>54</v>
      </c>
      <c r="G76" s="109" t="s">
        <v>9</v>
      </c>
      <c r="H76" s="117" t="s">
        <v>55</v>
      </c>
    </row>
    <row r="77" spans="2:8">
      <c r="B77" s="195"/>
      <c r="C77" s="201"/>
      <c r="D77" s="132"/>
      <c r="E77" s="119">
        <v>1</v>
      </c>
      <c r="F77" s="128"/>
      <c r="G77" s="76" t="e">
        <f ca="1">(IF(F77&lt;=100000,'ARTT 11-13'!I31,IF(F77&lt;=516456.9,'ARTT 11-13'!H31,'ARTT 11-13'!I31)))*(1+H77)</f>
        <v>#VALUE!</v>
      </c>
      <c r="H77" s="133"/>
    </row>
    <row r="78" spans="2:8">
      <c r="B78" s="195"/>
      <c r="C78" s="201"/>
      <c r="D78" s="132"/>
      <c r="E78" s="119">
        <v>2</v>
      </c>
      <c r="F78" s="128"/>
      <c r="G78" s="76" t="e">
        <f ca="1">(IF(F78&lt;=100000,'ARTT 11-13'!I32,IF(F78&lt;=516456.9,'ARTT 11-13'!H32,'ARTT 11-13'!I32)))*(1+H78)</f>
        <v>#VALUE!</v>
      </c>
      <c r="H78" s="133"/>
    </row>
    <row r="79" spans="2:8">
      <c r="B79" s="195"/>
      <c r="C79" s="201"/>
      <c r="D79" s="132"/>
      <c r="E79" s="124">
        <v>3</v>
      </c>
      <c r="F79" s="128"/>
      <c r="G79" s="76" t="e">
        <f ca="1">(IF(F79&lt;=100000,'ARTT 11-13'!I33,IF(F79&lt;=516456.9,'ARTT 11-13'!H33,'ARTT 11-13'!I33)))*(1+H79)</f>
        <v>#VALUE!</v>
      </c>
      <c r="H79" s="133"/>
    </row>
    <row r="80" spans="2:8">
      <c r="B80" s="195"/>
      <c r="C80" s="195"/>
      <c r="D80" s="132"/>
      <c r="E80" s="124">
        <v>4</v>
      </c>
      <c r="F80" s="128"/>
      <c r="G80" s="76" t="e">
        <f ca="1">(IF(F80&lt;=100000,'ARTT 11-13'!I34,IF(F80&lt;=516456.9,'ARTT 11-13'!H34,'ARTT 11-13'!I34)))*(1+H80)</f>
        <v>#VALUE!</v>
      </c>
      <c r="H80" s="133"/>
    </row>
    <row r="81" spans="2:8">
      <c r="B81" s="195"/>
      <c r="C81" s="195"/>
      <c r="D81" s="132"/>
      <c r="E81" s="124">
        <v>5</v>
      </c>
      <c r="F81" s="128"/>
      <c r="G81" s="76" t="e">
        <f ca="1">(IF(F81&lt;=100000,'ARTT 11-13'!I35,IF(F81&lt;=516456.9,'ARTT 11-13'!H35,'ARTT 11-13'!I35)))*(1+H81)</f>
        <v>#VALUE!</v>
      </c>
      <c r="H81" s="133"/>
    </row>
    <row r="82" spans="2:8">
      <c r="B82" s="195"/>
      <c r="C82" s="195"/>
      <c r="D82" s="132"/>
      <c r="E82" s="124">
        <v>6</v>
      </c>
      <c r="F82" s="128"/>
      <c r="G82" s="76" t="e">
        <f ca="1">(IF(F82&lt;=100000,'ARTT 11-13'!I36,IF(F82&lt;=516456.9,'ARTT 11-13'!H36,'ARTT 11-13'!I36)))*(1+H82)</f>
        <v>#VALUE!</v>
      </c>
      <c r="H82" s="133"/>
    </row>
    <row r="83" spans="2:8">
      <c r="B83" s="195"/>
      <c r="C83" s="195"/>
      <c r="D83" s="132"/>
      <c r="E83" s="109" t="s">
        <v>25</v>
      </c>
      <c r="F83" s="130" t="s">
        <v>27</v>
      </c>
      <c r="G83" s="130" t="s">
        <v>27</v>
      </c>
      <c r="H83" s="134" t="s">
        <v>27</v>
      </c>
    </row>
    <row r="84" spans="2:8">
      <c r="B84" s="195"/>
      <c r="C84" s="42"/>
      <c r="D84" s="132"/>
      <c r="G84" s="76" t="e">
        <f>SUM(G77:G82)</f>
        <v>#VALUE!</v>
      </c>
      <c r="H84" s="110"/>
    </row>
    <row r="85" spans="2:8">
      <c r="B85" s="195"/>
      <c r="C85" s="44"/>
      <c r="D85" s="230" t="s">
        <v>56</v>
      </c>
      <c r="E85" s="230"/>
      <c r="F85" s="230"/>
      <c r="G85" s="85" t="e">
        <f>G84/2</f>
        <v>#VALUE!</v>
      </c>
      <c r="H85" s="13"/>
    </row>
  </sheetData>
  <mergeCells count="35">
    <mergeCell ref="B52:B54"/>
    <mergeCell ref="C53:C54"/>
    <mergeCell ref="D85:F85"/>
    <mergeCell ref="B60:B62"/>
    <mergeCell ref="C61:C62"/>
    <mergeCell ref="B64:B73"/>
    <mergeCell ref="C65:C68"/>
    <mergeCell ref="B75:B85"/>
    <mergeCell ref="C76:C83"/>
    <mergeCell ref="B56:B58"/>
    <mergeCell ref="C57:C58"/>
    <mergeCell ref="B29:B38"/>
    <mergeCell ref="C30:C33"/>
    <mergeCell ref="B40:B42"/>
    <mergeCell ref="C41:C42"/>
    <mergeCell ref="B44:B46"/>
    <mergeCell ref="C45:C46"/>
    <mergeCell ref="B48:B50"/>
    <mergeCell ref="C49:C50"/>
    <mergeCell ref="B13:B15"/>
    <mergeCell ref="C14:C15"/>
    <mergeCell ref="B17:B19"/>
    <mergeCell ref="C18:C19"/>
    <mergeCell ref="B21:B23"/>
    <mergeCell ref="C22:C23"/>
    <mergeCell ref="B2:H2"/>
    <mergeCell ref="B4:H4"/>
    <mergeCell ref="D5:F5"/>
    <mergeCell ref="B7:D7"/>
    <mergeCell ref="E7:H7"/>
    <mergeCell ref="B25:B27"/>
    <mergeCell ref="C26:C27"/>
    <mergeCell ref="B8:H8"/>
    <mergeCell ref="B9:H9"/>
    <mergeCell ref="B11:H11"/>
  </mergeCells>
  <phoneticPr fontId="12" type="noConversion"/>
  <pageMargins left="0.438194444444444" right="0.28958333333333303" top="0.44652777777777802" bottom="0.46597222222222201" header="0.51180555555555496" footer="0.327083333333333"/>
  <pageSetup orientation="portrait" horizontalDpi="300" verticalDpi="300" r:id="rId1"/>
  <headerFooter>
    <oddFooter>&amp;CPagina &amp;P</oddFooter>
  </headerFooter>
  <rowBreaks count="2" manualBreakCount="2">
    <brk id="38" max="16383" man="1"/>
    <brk id="73" max="16383" man="1"/>
  </rowBreaks>
</worksheet>
</file>

<file path=xl/worksheets/sheet4.xml><?xml version="1.0" encoding="utf-8"?>
<worksheet xmlns="http://schemas.openxmlformats.org/spreadsheetml/2006/main" xmlns:r="http://schemas.openxmlformats.org/officeDocument/2006/relationships">
  <dimension ref="A1:J85"/>
  <sheetViews>
    <sheetView zoomScaleNormal="100" zoomScalePageLayoutView="60" workbookViewId="0"/>
  </sheetViews>
  <sheetFormatPr defaultColWidth="11.5703125" defaultRowHeight="15"/>
  <cols>
    <col min="1" max="1" width="4.5703125" style="4" customWidth="1"/>
    <col min="2" max="2" width="4.5703125" style="2" customWidth="1"/>
    <col min="3" max="3" width="49.28515625" style="2" customWidth="1"/>
    <col min="4" max="4" width="1.28515625" style="2" customWidth="1"/>
    <col min="5" max="5" width="5.5703125" style="2" customWidth="1"/>
    <col min="6" max="6" width="13.140625" style="2" customWidth="1"/>
    <col min="7" max="7" width="12.140625" style="2" customWidth="1"/>
    <col min="8" max="8" width="10.42578125" style="2" customWidth="1"/>
    <col min="9" max="16384" width="11.5703125" style="2"/>
  </cols>
  <sheetData>
    <row r="1" spans="2:8" ht="18.75">
      <c r="B1" s="102"/>
    </row>
    <row r="2" spans="2:8" ht="18.75">
      <c r="B2" s="225"/>
      <c r="C2" s="225"/>
      <c r="D2" s="225"/>
      <c r="E2" s="225"/>
      <c r="F2" s="225"/>
      <c r="G2" s="225"/>
      <c r="H2" s="225"/>
    </row>
    <row r="4" spans="2:8">
      <c r="B4" s="226"/>
      <c r="C4" s="226"/>
      <c r="D4" s="226"/>
      <c r="E4" s="226"/>
      <c r="F4" s="226"/>
      <c r="G4" s="226"/>
      <c r="H4" s="226"/>
    </row>
    <row r="5" spans="2:8">
      <c r="B5" s="103"/>
      <c r="C5" s="104"/>
      <c r="D5" s="226"/>
      <c r="E5" s="226"/>
      <c r="F5" s="226"/>
      <c r="G5" s="105"/>
      <c r="H5" s="59"/>
    </row>
    <row r="6" spans="2:8">
      <c r="B6" s="14"/>
    </row>
    <row r="7" spans="2:8">
      <c r="B7" s="227"/>
      <c r="C7" s="227"/>
      <c r="D7" s="227"/>
      <c r="E7" s="228"/>
      <c r="F7" s="228"/>
      <c r="G7" s="228"/>
      <c r="H7" s="228"/>
    </row>
    <row r="8" spans="2:8" ht="24.4" customHeight="1">
      <c r="B8" s="229"/>
      <c r="C8" s="229"/>
      <c r="D8" s="229"/>
      <c r="E8" s="229"/>
      <c r="F8" s="229"/>
      <c r="G8" s="229"/>
      <c r="H8" s="229"/>
    </row>
    <row r="9" spans="2:8" ht="24.4" customHeight="1">
      <c r="B9" s="229"/>
      <c r="C9" s="229"/>
      <c r="D9" s="229"/>
      <c r="E9" s="229"/>
      <c r="F9" s="229"/>
      <c r="G9" s="229"/>
      <c r="H9" s="229"/>
    </row>
    <row r="10" spans="2:8" ht="25.7" customHeight="1"/>
    <row r="11" spans="2:8" ht="15.75">
      <c r="B11" s="199" t="s">
        <v>3</v>
      </c>
      <c r="C11" s="199"/>
      <c r="D11" s="199"/>
      <c r="E11" s="199"/>
      <c r="F11" s="199"/>
      <c r="G11" s="199"/>
      <c r="H11" s="199"/>
    </row>
    <row r="13" spans="2:8" ht="48">
      <c r="B13" s="195" t="s">
        <v>4</v>
      </c>
      <c r="C13" s="15" t="s">
        <v>5</v>
      </c>
      <c r="D13" s="16"/>
      <c r="E13" s="17"/>
      <c r="F13" s="17"/>
      <c r="G13" s="17"/>
      <c r="H13" s="18"/>
    </row>
    <row r="14" spans="2:8" ht="15.2" customHeight="1">
      <c r="B14" s="195"/>
      <c r="C14" s="196" t="s">
        <v>6</v>
      </c>
      <c r="D14" s="19"/>
      <c r="E14" s="20" t="s">
        <v>7</v>
      </c>
      <c r="F14" s="20" t="s">
        <v>8</v>
      </c>
      <c r="G14" s="20" t="s">
        <v>9</v>
      </c>
      <c r="H14" s="21"/>
    </row>
    <row r="15" spans="2:8">
      <c r="B15" s="195"/>
      <c r="C15" s="195"/>
      <c r="D15" s="22"/>
      <c r="E15" s="23"/>
      <c r="F15" s="24">
        <v>300</v>
      </c>
      <c r="G15" s="25">
        <f>E15*F15</f>
        <v>0</v>
      </c>
      <c r="H15" s="26"/>
    </row>
    <row r="16" spans="2:8" ht="10.35" customHeight="1"/>
    <row r="17" spans="2:10" ht="48">
      <c r="B17" s="195" t="s">
        <v>10</v>
      </c>
      <c r="C17" s="27" t="s">
        <v>11</v>
      </c>
      <c r="D17" s="28"/>
      <c r="E17" s="17"/>
      <c r="F17" s="17"/>
      <c r="G17" s="17"/>
      <c r="H17" s="18"/>
    </row>
    <row r="18" spans="2:10" ht="15.2" customHeight="1">
      <c r="B18" s="195"/>
      <c r="C18" s="196" t="s">
        <v>12</v>
      </c>
      <c r="D18" s="19"/>
      <c r="E18" s="20" t="s">
        <v>7</v>
      </c>
      <c r="F18" s="20" t="s">
        <v>8</v>
      </c>
      <c r="G18" s="20" t="s">
        <v>9</v>
      </c>
      <c r="H18" s="21"/>
    </row>
    <row r="19" spans="2:10">
      <c r="B19" s="195"/>
      <c r="C19" s="195"/>
      <c r="D19" s="22"/>
      <c r="E19" s="23"/>
      <c r="F19" s="24">
        <v>400</v>
      </c>
      <c r="G19" s="25">
        <f>E19*F19</f>
        <v>0</v>
      </c>
      <c r="H19" s="26"/>
    </row>
    <row r="20" spans="2:10" ht="10.35" customHeight="1"/>
    <row r="21" spans="2:10" ht="73.5">
      <c r="B21" s="195" t="s">
        <v>13</v>
      </c>
      <c r="C21" s="29" t="s">
        <v>14</v>
      </c>
      <c r="D21" s="30"/>
      <c r="E21" s="17"/>
      <c r="F21" s="17"/>
      <c r="G21" s="17"/>
      <c r="H21" s="18"/>
    </row>
    <row r="22" spans="2:10" ht="15.2" customHeight="1">
      <c r="B22" s="195"/>
      <c r="C22" s="196" t="s">
        <v>15</v>
      </c>
      <c r="D22" s="19"/>
      <c r="E22" s="20" t="s">
        <v>7</v>
      </c>
      <c r="F22" s="20" t="s">
        <v>8</v>
      </c>
      <c r="G22" s="20" t="s">
        <v>9</v>
      </c>
      <c r="H22" s="21"/>
    </row>
    <row r="23" spans="2:10">
      <c r="B23" s="195"/>
      <c r="C23" s="195"/>
      <c r="D23" s="22"/>
      <c r="E23" s="23"/>
      <c r="F23" s="24">
        <v>150</v>
      </c>
      <c r="G23" s="25">
        <f>E23*F23</f>
        <v>0</v>
      </c>
      <c r="H23" s="26"/>
    </row>
    <row r="24" spans="2:10" ht="10.35" customHeight="1"/>
    <row r="25" spans="2:10" ht="49.5">
      <c r="B25" s="195" t="s">
        <v>16</v>
      </c>
      <c r="C25" s="27" t="s">
        <v>17</v>
      </c>
      <c r="D25" s="28"/>
      <c r="E25" s="17"/>
      <c r="F25" s="17"/>
      <c r="G25" s="17"/>
      <c r="H25" s="18"/>
    </row>
    <row r="26" spans="2:10" ht="15.2" customHeight="1">
      <c r="B26" s="195"/>
      <c r="C26" s="200" t="s">
        <v>18</v>
      </c>
      <c r="D26" s="31"/>
      <c r="E26" s="32"/>
      <c r="F26" s="32"/>
      <c r="G26" s="33"/>
      <c r="H26" s="34" t="s">
        <v>19</v>
      </c>
    </row>
    <row r="27" spans="2:10">
      <c r="B27" s="195"/>
      <c r="C27" s="195"/>
      <c r="D27" s="22"/>
      <c r="E27" s="22"/>
      <c r="F27" s="22"/>
      <c r="G27" s="22"/>
      <c r="H27" s="35"/>
    </row>
    <row r="28" spans="2:10" ht="10.35" customHeight="1"/>
    <row r="29" spans="2:10" ht="35.25">
      <c r="B29" s="195" t="s">
        <v>20</v>
      </c>
      <c r="C29" s="27" t="s">
        <v>21</v>
      </c>
      <c r="D29" s="17"/>
      <c r="E29" s="17"/>
      <c r="F29" s="17"/>
      <c r="G29" s="17"/>
      <c r="H29" s="18"/>
    </row>
    <row r="30" spans="2:10" ht="15.2" customHeight="1">
      <c r="B30" s="195"/>
      <c r="C30" s="201" t="s">
        <v>22</v>
      </c>
      <c r="D30" s="32"/>
      <c r="E30" s="20" t="s">
        <v>23</v>
      </c>
      <c r="F30" s="20" t="s">
        <v>24</v>
      </c>
      <c r="G30" s="20" t="s">
        <v>9</v>
      </c>
      <c r="H30" s="21"/>
    </row>
    <row r="31" spans="2:10">
      <c r="B31" s="195"/>
      <c r="C31" s="195"/>
      <c r="D31" s="32"/>
      <c r="E31" s="36">
        <v>1</v>
      </c>
      <c r="F31" s="37"/>
      <c r="G31" s="38">
        <f t="shared" ref="G31:G36" si="0">IF(F31=0,0,IF(F31&lt;51,100,IF(F31&lt;151,200,400)))</f>
        <v>0</v>
      </c>
      <c r="H31" s="21"/>
      <c r="I31" s="122"/>
      <c r="J31" s="123"/>
    </row>
    <row r="32" spans="2:10">
      <c r="B32" s="195"/>
      <c r="C32" s="195"/>
      <c r="D32" s="32"/>
      <c r="E32" s="36">
        <v>2</v>
      </c>
      <c r="F32" s="37"/>
      <c r="G32" s="38">
        <f t="shared" si="0"/>
        <v>0</v>
      </c>
      <c r="H32" s="21"/>
    </row>
    <row r="33" spans="2:9">
      <c r="B33" s="195"/>
      <c r="C33" s="195"/>
      <c r="D33" s="32"/>
      <c r="E33" s="41">
        <v>3</v>
      </c>
      <c r="F33" s="37"/>
      <c r="G33" s="38">
        <f t="shared" si="0"/>
        <v>0</v>
      </c>
      <c r="H33" s="21"/>
    </row>
    <row r="34" spans="2:9">
      <c r="B34" s="195"/>
      <c r="C34" s="42"/>
      <c r="D34" s="32"/>
      <c r="E34" s="41">
        <v>4</v>
      </c>
      <c r="F34" s="37"/>
      <c r="G34" s="38">
        <f t="shared" si="0"/>
        <v>0</v>
      </c>
      <c r="H34" s="21"/>
    </row>
    <row r="35" spans="2:9">
      <c r="B35" s="195"/>
      <c r="C35" s="42"/>
      <c r="D35" s="32"/>
      <c r="E35" s="41">
        <v>5</v>
      </c>
      <c r="F35" s="37"/>
      <c r="G35" s="38">
        <f t="shared" si="0"/>
        <v>0</v>
      </c>
      <c r="H35" s="21"/>
    </row>
    <row r="36" spans="2:9">
      <c r="B36" s="195"/>
      <c r="C36" s="42"/>
      <c r="D36" s="32"/>
      <c r="E36" s="41">
        <v>6</v>
      </c>
      <c r="F36" s="37"/>
      <c r="G36" s="38">
        <f t="shared" si="0"/>
        <v>0</v>
      </c>
      <c r="H36" s="21"/>
    </row>
    <row r="37" spans="2:9">
      <c r="B37" s="195"/>
      <c r="C37" s="42"/>
      <c r="D37" s="33"/>
      <c r="E37" s="20" t="s">
        <v>25</v>
      </c>
      <c r="F37" s="20" t="s">
        <v>26</v>
      </c>
      <c r="G37" s="43" t="s">
        <v>27</v>
      </c>
      <c r="H37" s="21"/>
    </row>
    <row r="38" spans="2:9">
      <c r="B38" s="195"/>
      <c r="C38" s="44"/>
      <c r="D38" s="22"/>
      <c r="E38" s="45"/>
      <c r="F38" s="45"/>
      <c r="G38" s="46">
        <f>SUM(G31:G36)</f>
        <v>0</v>
      </c>
      <c r="H38" s="26"/>
    </row>
    <row r="39" spans="2:9" ht="10.35" customHeight="1"/>
    <row r="40" spans="2:9" ht="36.75">
      <c r="B40" s="195" t="s">
        <v>28</v>
      </c>
      <c r="C40" s="47" t="s">
        <v>29</v>
      </c>
      <c r="D40" s="17"/>
      <c r="E40" s="17"/>
      <c r="F40" s="17"/>
      <c r="G40" s="17"/>
      <c r="H40" s="18"/>
      <c r="I40" s="2" t="s">
        <v>30</v>
      </c>
    </row>
    <row r="41" spans="2:9" ht="15.2" customHeight="1">
      <c r="B41" s="195"/>
      <c r="C41" s="196" t="s">
        <v>18</v>
      </c>
      <c r="D41" s="32"/>
      <c r="E41" s="32"/>
      <c r="F41" s="32"/>
      <c r="G41" s="33"/>
      <c r="H41" s="34" t="s">
        <v>19</v>
      </c>
    </row>
    <row r="42" spans="2:9">
      <c r="B42" s="195"/>
      <c r="C42" s="195"/>
      <c r="D42" s="22"/>
      <c r="E42" s="22"/>
      <c r="F42" s="22"/>
      <c r="G42" s="22"/>
      <c r="H42" s="35"/>
    </row>
    <row r="43" spans="2:9" ht="15.95" customHeight="1"/>
    <row r="44" spans="2:9" ht="24">
      <c r="B44" s="195" t="s">
        <v>31</v>
      </c>
      <c r="C44" s="48" t="s">
        <v>32</v>
      </c>
      <c r="D44" s="17"/>
      <c r="E44" s="17"/>
      <c r="F44" s="17"/>
      <c r="G44" s="17"/>
      <c r="H44" s="18"/>
    </row>
    <row r="45" spans="2:9" ht="15.2" customHeight="1">
      <c r="B45" s="195"/>
      <c r="C45" s="200" t="s">
        <v>33</v>
      </c>
      <c r="D45" s="32"/>
      <c r="E45" s="20" t="s">
        <v>34</v>
      </c>
      <c r="F45" s="32"/>
      <c r="G45" s="33"/>
      <c r="H45" s="34" t="s">
        <v>19</v>
      </c>
    </row>
    <row r="46" spans="2:9">
      <c r="B46" s="195"/>
      <c r="C46" s="200"/>
      <c r="D46" s="22"/>
      <c r="E46" s="23"/>
      <c r="F46" s="22"/>
      <c r="G46" s="22"/>
      <c r="H46" s="35"/>
    </row>
    <row r="47" spans="2:9" ht="16.5" customHeight="1">
      <c r="B47" s="49"/>
    </row>
    <row r="48" spans="2:9" ht="62.25">
      <c r="B48" s="195" t="s">
        <v>35</v>
      </c>
      <c r="C48" s="27" t="s">
        <v>36</v>
      </c>
      <c r="D48" s="17"/>
      <c r="E48" s="17"/>
      <c r="F48" s="17"/>
      <c r="G48" s="17"/>
      <c r="H48" s="18"/>
    </row>
    <row r="49" spans="2:8" ht="15.2" customHeight="1">
      <c r="B49" s="195"/>
      <c r="C49" s="200" t="s">
        <v>18</v>
      </c>
      <c r="D49" s="32"/>
      <c r="E49" s="32"/>
      <c r="F49" s="32"/>
      <c r="G49" s="33"/>
      <c r="H49" s="34" t="s">
        <v>19</v>
      </c>
    </row>
    <row r="50" spans="2:8">
      <c r="B50" s="195"/>
      <c r="C50" s="195"/>
      <c r="D50" s="22"/>
      <c r="E50" s="22"/>
      <c r="F50" s="22"/>
      <c r="G50" s="22"/>
      <c r="H50" s="35"/>
    </row>
    <row r="52" spans="2:8" ht="36.75">
      <c r="B52" s="195" t="s">
        <v>37</v>
      </c>
      <c r="C52" s="27" t="s">
        <v>38</v>
      </c>
      <c r="D52" s="17"/>
      <c r="E52" s="17"/>
      <c r="F52" s="17"/>
      <c r="G52" s="17"/>
      <c r="H52" s="18"/>
    </row>
    <row r="53" spans="2:8" ht="15.2" customHeight="1">
      <c r="B53" s="195"/>
      <c r="C53" s="200" t="s">
        <v>39</v>
      </c>
      <c r="D53" s="32"/>
      <c r="E53" s="20" t="s">
        <v>7</v>
      </c>
      <c r="F53" s="32"/>
      <c r="G53" s="33"/>
      <c r="H53" s="34" t="s">
        <v>19</v>
      </c>
    </row>
    <row r="54" spans="2:8">
      <c r="B54" s="195"/>
      <c r="C54" s="200"/>
      <c r="D54" s="22"/>
      <c r="E54" s="23"/>
      <c r="F54" s="22"/>
      <c r="G54" s="22"/>
      <c r="H54" s="35"/>
    </row>
    <row r="55" spans="2:8">
      <c r="B55" s="49"/>
    </row>
    <row r="56" spans="2:8" ht="49.5">
      <c r="B56" s="195" t="s">
        <v>40</v>
      </c>
      <c r="C56" s="27" t="s">
        <v>41</v>
      </c>
      <c r="D56" s="17"/>
      <c r="E56" s="17"/>
      <c r="F56" s="17"/>
      <c r="G56" s="17"/>
      <c r="H56" s="18"/>
    </row>
    <row r="57" spans="2:8" ht="15.2" customHeight="1">
      <c r="B57" s="195"/>
      <c r="C57" s="200" t="s">
        <v>42</v>
      </c>
      <c r="D57" s="32"/>
      <c r="E57" s="20" t="s">
        <v>7</v>
      </c>
      <c r="F57" s="32"/>
      <c r="G57" s="33"/>
      <c r="H57" s="34" t="s">
        <v>19</v>
      </c>
    </row>
    <row r="58" spans="2:8">
      <c r="B58" s="195"/>
      <c r="C58" s="195"/>
      <c r="D58" s="22"/>
      <c r="E58" s="23"/>
      <c r="F58" s="22"/>
      <c r="G58" s="22"/>
      <c r="H58" s="35"/>
    </row>
    <row r="60" spans="2:8" ht="36.75">
      <c r="B60" s="195" t="s">
        <v>43</v>
      </c>
      <c r="C60" s="50" t="s">
        <v>44</v>
      </c>
      <c r="D60" s="17"/>
      <c r="E60" s="17"/>
      <c r="F60" s="17"/>
      <c r="G60" s="17"/>
      <c r="H60" s="18"/>
    </row>
    <row r="61" spans="2:8" ht="15.2" customHeight="1">
      <c r="B61" s="195"/>
      <c r="C61" s="200" t="s">
        <v>45</v>
      </c>
      <c r="D61" s="32"/>
      <c r="E61" s="20" t="s">
        <v>7</v>
      </c>
      <c r="F61" s="32"/>
      <c r="G61" s="33"/>
      <c r="H61" s="34" t="s">
        <v>19</v>
      </c>
    </row>
    <row r="62" spans="2:8">
      <c r="B62" s="195"/>
      <c r="C62" s="195"/>
      <c r="D62" s="22"/>
      <c r="E62" s="23"/>
      <c r="F62" s="22"/>
      <c r="G62" s="22"/>
      <c r="H62" s="35"/>
    </row>
    <row r="64" spans="2:8" ht="62.25">
      <c r="B64" s="195" t="s">
        <v>46</v>
      </c>
      <c r="C64" s="47" t="s">
        <v>47</v>
      </c>
      <c r="D64" s="17"/>
      <c r="E64" s="17"/>
      <c r="F64" s="17"/>
      <c r="G64" s="17"/>
      <c r="H64" s="18"/>
    </row>
    <row r="65" spans="2:8" ht="15.2" customHeight="1">
      <c r="B65" s="195"/>
      <c r="C65" s="201" t="s">
        <v>48</v>
      </c>
      <c r="D65" s="32"/>
      <c r="E65" s="20" t="s">
        <v>23</v>
      </c>
      <c r="F65" s="20" t="s">
        <v>49</v>
      </c>
      <c r="G65" s="20" t="s">
        <v>9</v>
      </c>
      <c r="H65" s="21"/>
    </row>
    <row r="66" spans="2:8">
      <c r="B66" s="195"/>
      <c r="C66" s="201"/>
      <c r="D66" s="33"/>
      <c r="E66" s="36">
        <v>1</v>
      </c>
      <c r="F66" s="38"/>
      <c r="G66" s="51" t="e">
        <f ca="1">'ARTT 11-13'!H12</f>
        <v>#VALUE!</v>
      </c>
      <c r="H66" s="21"/>
    </row>
    <row r="67" spans="2:8">
      <c r="B67" s="195"/>
      <c r="C67" s="195"/>
      <c r="D67" s="32"/>
      <c r="E67" s="36">
        <v>2</v>
      </c>
      <c r="F67" s="38"/>
      <c r="G67" s="51" t="e">
        <f ca="1">'ARTT 11-13'!H13</f>
        <v>#VALUE!</v>
      </c>
      <c r="H67" s="21"/>
    </row>
    <row r="68" spans="2:8">
      <c r="B68" s="195"/>
      <c r="C68" s="195"/>
      <c r="D68" s="32"/>
      <c r="E68" s="41">
        <v>3</v>
      </c>
      <c r="F68" s="38"/>
      <c r="G68" s="51" t="e">
        <f ca="1">'ARTT 11-13'!H14</f>
        <v>#VALUE!</v>
      </c>
      <c r="H68" s="21"/>
    </row>
    <row r="69" spans="2:8">
      <c r="B69" s="195"/>
      <c r="C69" s="42"/>
      <c r="D69" s="32"/>
      <c r="E69" s="41">
        <v>4</v>
      </c>
      <c r="F69" s="38"/>
      <c r="G69" s="51" t="e">
        <f ca="1">'ARTT 11-13'!H15</f>
        <v>#VALUE!</v>
      </c>
      <c r="H69" s="21"/>
    </row>
    <row r="70" spans="2:8">
      <c r="B70" s="195"/>
      <c r="C70" s="42"/>
      <c r="D70" s="32"/>
      <c r="E70" s="41">
        <v>5</v>
      </c>
      <c r="F70" s="38"/>
      <c r="G70" s="51" t="e">
        <f ca="1">'ARTT 11-13'!H16</f>
        <v>#VALUE!</v>
      </c>
      <c r="H70" s="21"/>
    </row>
    <row r="71" spans="2:8">
      <c r="B71" s="195"/>
      <c r="C71" s="42"/>
      <c r="D71" s="32"/>
      <c r="E71" s="41">
        <v>6</v>
      </c>
      <c r="F71" s="38"/>
      <c r="G71" s="51" t="e">
        <f ca="1">'ARTT 11-13'!H17</f>
        <v>#VALUE!</v>
      </c>
      <c r="H71" s="21"/>
    </row>
    <row r="72" spans="2:8">
      <c r="B72" s="195"/>
      <c r="C72" s="42"/>
      <c r="D72" s="33"/>
      <c r="E72" s="20" t="s">
        <v>25</v>
      </c>
      <c r="F72" s="52" t="s">
        <v>27</v>
      </c>
      <c r="G72" s="52" t="s">
        <v>27</v>
      </c>
      <c r="H72" s="21"/>
    </row>
    <row r="73" spans="2:8">
      <c r="B73" s="195"/>
      <c r="C73" s="44"/>
      <c r="D73" s="22"/>
      <c r="E73" s="45"/>
      <c r="F73" s="45"/>
      <c r="G73" s="46" t="e">
        <f>SUM(G66:G71)</f>
        <v>#VALUE!</v>
      </c>
      <c r="H73" s="26"/>
    </row>
    <row r="75" spans="2:8" ht="35.25">
      <c r="B75" s="195" t="s">
        <v>50</v>
      </c>
      <c r="C75" s="47" t="s">
        <v>51</v>
      </c>
      <c r="D75" s="53"/>
      <c r="E75" s="17"/>
      <c r="F75" s="17"/>
      <c r="G75" s="17"/>
      <c r="H75" s="18"/>
    </row>
    <row r="76" spans="2:8" ht="15.2" customHeight="1">
      <c r="B76" s="195"/>
      <c r="C76" s="201" t="s">
        <v>52</v>
      </c>
      <c r="D76" s="54"/>
      <c r="E76" s="20" t="s">
        <v>53</v>
      </c>
      <c r="F76" s="20" t="s">
        <v>54</v>
      </c>
      <c r="G76" s="20" t="s">
        <v>9</v>
      </c>
      <c r="H76" s="34" t="s">
        <v>55</v>
      </c>
    </row>
    <row r="77" spans="2:8">
      <c r="B77" s="195"/>
      <c r="C77" s="201"/>
      <c r="D77" s="54"/>
      <c r="E77" s="36">
        <v>1</v>
      </c>
      <c r="F77" s="38"/>
      <c r="G77" s="55" t="e">
        <f ca="1">(IF(F77&lt;=100000,'ARTT 11-13'!I31,IF(F77&lt;=516456.9,'ARTT 11-13'!H31,'ARTT 11-13'!I31)))*(1+H77)</f>
        <v>#VALUE!</v>
      </c>
      <c r="H77" s="56"/>
    </row>
    <row r="78" spans="2:8">
      <c r="B78" s="195"/>
      <c r="C78" s="201"/>
      <c r="D78" s="54"/>
      <c r="E78" s="36">
        <v>2</v>
      </c>
      <c r="F78" s="38"/>
      <c r="G78" s="55" t="e">
        <f ca="1">(IF(F78&lt;=100000,'ARTT 11-13'!I32,IF(F78&lt;=516456.9,'ARTT 11-13'!H32,'ARTT 11-13'!I32)))*(1+H78)</f>
        <v>#VALUE!</v>
      </c>
      <c r="H78" s="56"/>
    </row>
    <row r="79" spans="2:8">
      <c r="B79" s="195"/>
      <c r="C79" s="201"/>
      <c r="D79" s="54"/>
      <c r="E79" s="41">
        <v>3</v>
      </c>
      <c r="F79" s="38"/>
      <c r="G79" s="55" t="e">
        <f ca="1">(IF(F79&lt;=100000,'ARTT 11-13'!I33,IF(F79&lt;=516456.9,'ARTT 11-13'!H33,'ARTT 11-13'!I33)))*(1+H79)</f>
        <v>#VALUE!</v>
      </c>
      <c r="H79" s="56"/>
    </row>
    <row r="80" spans="2:8">
      <c r="B80" s="195"/>
      <c r="C80" s="195"/>
      <c r="D80" s="54"/>
      <c r="E80" s="41">
        <v>4</v>
      </c>
      <c r="F80" s="38"/>
      <c r="G80" s="55" t="e">
        <f ca="1">(IF(F80&lt;=100000,'ARTT 11-13'!I34,IF(F80&lt;=516456.9,'ARTT 11-13'!H34,'ARTT 11-13'!I34)))*(1+H80)</f>
        <v>#VALUE!</v>
      </c>
      <c r="H80" s="56"/>
    </row>
    <row r="81" spans="2:8">
      <c r="B81" s="195"/>
      <c r="C81" s="195"/>
      <c r="D81" s="54"/>
      <c r="E81" s="41">
        <v>5</v>
      </c>
      <c r="F81" s="38"/>
      <c r="G81" s="55" t="e">
        <f ca="1">(IF(F81&lt;=100000,'ARTT 11-13'!I35,IF(F81&lt;=516456.9,'ARTT 11-13'!H35,'ARTT 11-13'!I35)))*(1+H81)</f>
        <v>#VALUE!</v>
      </c>
      <c r="H81" s="56"/>
    </row>
    <row r="82" spans="2:8">
      <c r="B82" s="195"/>
      <c r="C82" s="195"/>
      <c r="D82" s="54"/>
      <c r="E82" s="41">
        <v>6</v>
      </c>
      <c r="F82" s="38"/>
      <c r="G82" s="55" t="e">
        <f ca="1">(IF(F82&lt;=100000,'ARTT 11-13'!I36,IF(F82&lt;=516456.9,'ARTT 11-13'!H36,'ARTT 11-13'!I36)))*(1+H82)</f>
        <v>#VALUE!</v>
      </c>
      <c r="H82" s="56"/>
    </row>
    <row r="83" spans="2:8">
      <c r="B83" s="195"/>
      <c r="C83" s="195"/>
      <c r="D83" s="54"/>
      <c r="E83" s="20" t="s">
        <v>25</v>
      </c>
      <c r="F83" s="52" t="s">
        <v>27</v>
      </c>
      <c r="G83" s="52" t="s">
        <v>27</v>
      </c>
      <c r="H83" s="57" t="s">
        <v>27</v>
      </c>
    </row>
    <row r="84" spans="2:8">
      <c r="B84" s="195"/>
      <c r="C84" s="42"/>
      <c r="D84" s="54"/>
      <c r="E84" s="32"/>
      <c r="F84" s="32"/>
      <c r="G84" s="55" t="e">
        <f>SUM(G77:G82)</f>
        <v>#VALUE!</v>
      </c>
      <c r="H84" s="21"/>
    </row>
    <row r="85" spans="2:8">
      <c r="B85" s="195"/>
      <c r="C85" s="44"/>
      <c r="D85" s="231" t="s">
        <v>56</v>
      </c>
      <c r="E85" s="231"/>
      <c r="F85" s="231"/>
      <c r="G85" s="58" t="e">
        <f>G84/2</f>
        <v>#VALUE!</v>
      </c>
      <c r="H85" s="26"/>
    </row>
  </sheetData>
  <mergeCells count="35">
    <mergeCell ref="B52:B54"/>
    <mergeCell ref="C53:C54"/>
    <mergeCell ref="D85:F85"/>
    <mergeCell ref="B60:B62"/>
    <mergeCell ref="C61:C62"/>
    <mergeCell ref="B64:B73"/>
    <mergeCell ref="C65:C68"/>
    <mergeCell ref="B75:B85"/>
    <mergeCell ref="C76:C83"/>
    <mergeCell ref="B56:B58"/>
    <mergeCell ref="C57:C58"/>
    <mergeCell ref="B29:B38"/>
    <mergeCell ref="C30:C33"/>
    <mergeCell ref="B40:B42"/>
    <mergeCell ref="C41:C42"/>
    <mergeCell ref="B44:B46"/>
    <mergeCell ref="C45:C46"/>
    <mergeCell ref="B48:B50"/>
    <mergeCell ref="C49:C50"/>
    <mergeCell ref="B13:B15"/>
    <mergeCell ref="C14:C15"/>
    <mergeCell ref="B17:B19"/>
    <mergeCell ref="C18:C19"/>
    <mergeCell ref="B21:B23"/>
    <mergeCell ref="C22:C23"/>
    <mergeCell ref="B2:H2"/>
    <mergeCell ref="B4:H4"/>
    <mergeCell ref="D5:F5"/>
    <mergeCell ref="B7:D7"/>
    <mergeCell ref="E7:H7"/>
    <mergeCell ref="B25:B27"/>
    <mergeCell ref="C26:C27"/>
    <mergeCell ref="B8:H8"/>
    <mergeCell ref="B9:H9"/>
    <mergeCell ref="B11:H11"/>
  </mergeCells>
  <phoneticPr fontId="12" type="noConversion"/>
  <pageMargins left="0.438194444444444" right="0.28958333333333303" top="0.44652777777777802" bottom="0.46597222222222201" header="0.51180555555555496" footer="0.327083333333333"/>
  <pageSetup orientation="portrait" horizontalDpi="300" verticalDpi="300" r:id="rId1"/>
  <headerFooter>
    <oddFooter>&amp;CPagina &amp;P</oddFooter>
  </headerFooter>
  <rowBreaks count="2" manualBreakCount="2">
    <brk id="38" max="16383" man="1"/>
    <brk id="73" max="16383" man="1"/>
  </rowBreaks>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3486</TotalTime>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vt:i4>
      </vt:variant>
    </vt:vector>
  </HeadingPairs>
  <TitlesOfParts>
    <vt:vector size="6" baseType="lpstr">
      <vt:lpstr>Onorario</vt:lpstr>
      <vt:lpstr>ARTT 11-13</vt:lpstr>
      <vt:lpstr>ACCENDI</vt:lpstr>
      <vt:lpstr>SPEGNI</vt:lpstr>
      <vt:lpstr>Foglio1</vt:lpstr>
      <vt:lpstr>Onorario!Area_stampa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dc:creator>
  <cp:lastModifiedBy>Sandra</cp:lastModifiedBy>
  <cp:revision>126</cp:revision>
  <cp:lastPrinted>2020-10-05T16:31:22Z</cp:lastPrinted>
  <dcterms:created xsi:type="dcterms:W3CDTF">2018-05-16T19:44:51Z</dcterms:created>
  <dcterms:modified xsi:type="dcterms:W3CDTF">2021-12-13T10:23:24Z</dcterms:modified>
  <dc:language>en-US</dc:language>
</cp:coreProperties>
</file>